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ristina\PRORAČUN 2024\Godišnji izvještaj o izvršenju Proračuna za 2024\Godisnji izvjestaj o izvrsenju Proracuna Opcine Bistra za 2024\"/>
    </mc:Choice>
  </mc:AlternateContent>
  <xr:revisionPtr revIDLastSave="0" documentId="8_{818BAD88-2EC4-4810-979E-BAE10BB9B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List1!$A$1:$G$183</definedName>
  </definedNames>
  <calcPr calcId="191029"/>
</workbook>
</file>

<file path=xl/calcChain.xml><?xml version="1.0" encoding="utf-8"?>
<calcChain xmlns="http://schemas.openxmlformats.org/spreadsheetml/2006/main">
  <c r="E121" i="1" l="1"/>
  <c r="E120" i="1"/>
  <c r="E117" i="1"/>
  <c r="E85" i="1"/>
  <c r="D88" i="1"/>
  <c r="D40" i="1"/>
  <c r="E75" i="1"/>
  <c r="E55" i="1"/>
  <c r="E58" i="1"/>
  <c r="E59" i="1"/>
  <c r="D60" i="1"/>
  <c r="E57" i="1"/>
  <c r="E56" i="1"/>
  <c r="D110" i="1"/>
  <c r="E109" i="1"/>
  <c r="E108" i="1"/>
  <c r="D35" i="1"/>
  <c r="D44" i="1" s="1"/>
  <c r="E29" i="1"/>
  <c r="E54" i="1" l="1"/>
  <c r="E51" i="1"/>
  <c r="E34" i="1"/>
  <c r="E25" i="1"/>
  <c r="G89" i="1"/>
  <c r="E95" i="1"/>
  <c r="D135" i="1"/>
  <c r="E105" i="1"/>
  <c r="E110" i="1" s="1"/>
  <c r="E68" i="1"/>
  <c r="E77" i="1" s="1"/>
  <c r="E38" i="1"/>
  <c r="E36" i="1"/>
  <c r="E35" i="1" s="1"/>
  <c r="E122" i="1"/>
  <c r="D77" i="1"/>
  <c r="E155" i="1"/>
  <c r="E159" i="1" s="1"/>
  <c r="E143" i="1"/>
  <c r="E147" i="1" s="1"/>
  <c r="E43" i="1"/>
  <c r="E42" i="1"/>
  <c r="E88" i="1"/>
  <c r="D97" i="1"/>
  <c r="E97" i="1" l="1"/>
  <c r="E124" i="1"/>
  <c r="E60" i="1"/>
  <c r="E170" i="1"/>
  <c r="D170" i="1"/>
  <c r="E133" i="1"/>
  <c r="E130" i="1"/>
  <c r="E41" i="1"/>
  <c r="E40" i="1" s="1"/>
  <c r="E44" i="1" s="1"/>
  <c r="E135" i="1" l="1"/>
  <c r="E173" i="1" s="1"/>
  <c r="D147" i="1"/>
  <c r="D124" i="1" l="1"/>
  <c r="D159" i="1" l="1"/>
  <c r="D173" i="1" s="1"/>
</calcChain>
</file>

<file path=xl/sharedStrings.xml><?xml version="1.0" encoding="utf-8"?>
<sst xmlns="http://schemas.openxmlformats.org/spreadsheetml/2006/main" count="268" uniqueCount="128">
  <si>
    <t>REPUBLIKA HRVATSKA</t>
  </si>
  <si>
    <t>ZAGREBAČKA ŽUPANIJA</t>
  </si>
  <si>
    <t>Članak 1.</t>
  </si>
  <si>
    <t>1.</t>
  </si>
  <si>
    <t>2.</t>
  </si>
  <si>
    <t>OPĆI PRIHODI I PRIMICI</t>
  </si>
  <si>
    <t>3.</t>
  </si>
  <si>
    <t>4.</t>
  </si>
  <si>
    <t>PROGRAM</t>
  </si>
  <si>
    <t>IZNOS</t>
  </si>
  <si>
    <t>IZVOR FINANCIRANJA</t>
  </si>
  <si>
    <t>NAZIV</t>
  </si>
  <si>
    <t>PRIHOD OD KOMUNALNE NAKNADE</t>
  </si>
  <si>
    <t>Članak 4.</t>
  </si>
  <si>
    <t>KAPITALNE POMOĆI - ZAGREBAČKA ŽUPANIJA</t>
  </si>
  <si>
    <t>5.</t>
  </si>
  <si>
    <t>6.</t>
  </si>
  <si>
    <t>Uređenje javnog bunara u Podgorskoj ulici</t>
  </si>
  <si>
    <t>Stručni i investicijski nadzor nad održavanjem nerazvrstanih cesta, javnih i zelenih površina</t>
  </si>
  <si>
    <t>PRIHOD OD ŠUMSKOG DOPRINOSA</t>
  </si>
  <si>
    <t>Uređenje javnog bunara u ulici Franje Gulića</t>
  </si>
  <si>
    <t>7.</t>
  </si>
  <si>
    <t>Asfaltiranje nerazvrstanih cesta</t>
  </si>
  <si>
    <t>UKUPNO</t>
  </si>
  <si>
    <t>I. ODRŽAVANJE NERAZVRSTANIH CESTA</t>
  </si>
  <si>
    <t>Održavanje i sanacija postojećeg kolnika</t>
  </si>
  <si>
    <t>Prometna signalizacija</t>
  </si>
  <si>
    <t>Sljemenska cesta</t>
  </si>
  <si>
    <t>BUKOVJE</t>
  </si>
  <si>
    <t>NOVAKI</t>
  </si>
  <si>
    <t>DONJA BISTRA</t>
  </si>
  <si>
    <t>POLJANICA BISTRANSKA</t>
  </si>
  <si>
    <t>OBOROVO BISTRANSKO</t>
  </si>
  <si>
    <t>GORNJA BISTRA</t>
  </si>
  <si>
    <t>Ljetno održavanje</t>
  </si>
  <si>
    <t>Zimsko održavanje</t>
  </si>
  <si>
    <t>Ručno i strojno čišćenje javnih površina od snijega i leda - zimska služba</t>
  </si>
  <si>
    <t>Strojna košnja cestovnih odvodnih jaraka</t>
  </si>
  <si>
    <t xml:space="preserve">Sanacija oborinske odvodnje </t>
  </si>
  <si>
    <t>Deratizacija i dezinsekcija</t>
  </si>
  <si>
    <t>Zbrinjavanje životinja</t>
  </si>
  <si>
    <t>VLASTITI PRIHODI</t>
  </si>
  <si>
    <t>Izmjena i ugradnja dotrajalih elemenata</t>
  </si>
  <si>
    <t>Troškovi električne energije za rasvjetljavanje površina javne namjene</t>
  </si>
  <si>
    <t>Projektiranje-projektna i ostala dokumentacija</t>
  </si>
  <si>
    <t>Nadzor nad asfaltiranjem cesta</t>
  </si>
  <si>
    <t>Nadzor nad redovnim održavanjem i sanacijom postojećeg kolnika</t>
  </si>
  <si>
    <t>Nadzor nad održavanjem Sljemenske ceste</t>
  </si>
  <si>
    <t>5.1.</t>
  </si>
  <si>
    <t>5.2.</t>
  </si>
  <si>
    <t>IX. ZBRINJAVANJE ŽIVOTINJA</t>
  </si>
  <si>
    <t>VIII. DERATIZACIJA I DEZINSEKCIJA</t>
  </si>
  <si>
    <t>VII. ODRŽAVANJE JAVNE RASVJETE</t>
  </si>
  <si>
    <t>VI. ODRŽAVANJE GRAĐEVINA, UREĐAJA I PREDMETA JAVNE NAMJENE</t>
  </si>
  <si>
    <t>V. ODRŽAVANJE ČISTOĆE JAVNIH POVRŠINA</t>
  </si>
  <si>
    <t>IV. ODRŽAVANJE GRAĐEVINA JAVNE ODVODNJE OBORINSKIH VODA</t>
  </si>
  <si>
    <t>III. ODRŽAVANJE JAVNIH ZELENIH POVRŠINA</t>
  </si>
  <si>
    <t xml:space="preserve">II. ODRŽAVANJE JAVNIH POVRŠINA NA KOJIMA NIJE DOPUŠTEN PROMET MOTORNIM VOZILIMA </t>
  </si>
  <si>
    <t>OPSEG</t>
  </si>
  <si>
    <t>PRIHOD - HRV. ŠUME, GRAD ZAGREB, ZAGREBAČKA ŽUPANIJA</t>
  </si>
  <si>
    <t>Doprema i ugradnja nove prometne opreme te izrada horizontalne signalizacije            (15 kom.)</t>
  </si>
  <si>
    <t>6 km/152 dana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</si>
  <si>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Oborovo Bistransko</t>
    </r>
    <r>
      <rPr>
        <b/>
        <sz val="1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:    Kapela bl. Alojzija Stepinca, Dječje igralište u Brezinskoj ulici, Dječje igralište u Šantićevoj ulici, Društveni dom Oborovo i dječje igralište uz dom u Oborovu, zelene površine uz nogostupe</t>
    </r>
  </si>
  <si>
    <r>
      <rPr>
        <b/>
        <sz val="10"/>
        <rFont val="Cambria"/>
        <family val="1"/>
        <charset val="238"/>
        <scheme val="major"/>
      </rPr>
      <t>Održavanje ostalih javnih zelenih površina</t>
    </r>
    <r>
      <rPr>
        <sz val="10"/>
        <rFont val="Cambria"/>
        <family val="1"/>
        <charset val="238"/>
        <scheme val="major"/>
      </rPr>
      <t xml:space="preserve"> ( parkovi, dječja igrališta, Kulturni centar, Sportski centar ) i ostale nekretnine u vlasništvu Općine Bistra </t>
    </r>
  </si>
  <si>
    <t>Nogostup u Bistranskoj ulici</t>
  </si>
  <si>
    <t>Nogostup u Stubičkoj ulici</t>
  </si>
  <si>
    <t>Trg hrvatskih branitelja</t>
  </si>
  <si>
    <t>Trg sv. Vendelina</t>
  </si>
  <si>
    <t xml:space="preserve">Održavanje reciklažnog dvorišta </t>
  </si>
  <si>
    <t>550 m'/god.</t>
  </si>
  <si>
    <t>redovno održavanje i servisiranje</t>
  </si>
  <si>
    <t>30 jedinki/god.</t>
  </si>
  <si>
    <t>Deratizacija 2000 kućanstva/god. + Dezinsekcija dva puta godišnje po potrebi</t>
  </si>
  <si>
    <t>sezonski</t>
  </si>
  <si>
    <t>1 kom</t>
  </si>
  <si>
    <t>1 kom.</t>
  </si>
  <si>
    <t>40900 m² - deset otkosa u sezoni</t>
  </si>
  <si>
    <t>komada po potrebi</t>
  </si>
  <si>
    <t>2.5 km'</t>
  </si>
  <si>
    <t>4.5 km'</t>
  </si>
  <si>
    <t xml:space="preserve">2 x 850 m² </t>
  </si>
  <si>
    <t>2 x 1000 m²</t>
  </si>
  <si>
    <t>period od godinu dana</t>
  </si>
  <si>
    <t>izmjena i ugradnja po potrebi + svjetlosne dekoracije 1 puta godišnje</t>
  </si>
  <si>
    <t>60,173 km' cesta + 11.546 m² parkirališta i drugih javnoprometnih površina</t>
  </si>
  <si>
    <t>---</t>
  </si>
  <si>
    <t>Glavni i izvedbani projekt</t>
  </si>
  <si>
    <t>PRIHOD OD KOMUNALNOG DOPRINOSA</t>
  </si>
  <si>
    <t>PRIHODI OD KOMUNALNE NAKNADE</t>
  </si>
  <si>
    <t>Nogostup u Pešćenki</t>
  </si>
  <si>
    <t>2 x 1.0 km'</t>
  </si>
  <si>
    <t>Oprema za javne površine ( parkovne klupe, koševi, oglasne ploče, putokazi )</t>
  </si>
  <si>
    <t>cca 60 000 m² po sezoni</t>
  </si>
  <si>
    <t>3000,00 m²/god.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</si>
  <si>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Gornja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dvorište Društveni dom Gornja Bistra, Dječje igralište Gorbi, Dječje igralište Sljemenska, Dječje igralište Lešnjaki, zelena površina Sljemenska ulica ( kamenik i rotor), zelena površina Trg hrvatskih branitelja, zelena površina kod Područne škole Gornja Bistra , Zelena površina Bajzečeva ulica (raspelo),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</si>
  <si>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Poljanica Bistranska</t>
    </r>
    <r>
      <rPr>
        <b/>
        <sz val="10"/>
        <rFont val="Cambria"/>
        <family val="1"/>
        <charset val="238"/>
        <scheme val="major"/>
      </rPr>
      <t>:</t>
    </r>
    <r>
      <rPr>
        <sz val="10"/>
        <rFont val="Cambria"/>
        <family val="1"/>
        <charset val="238"/>
        <scheme val="major"/>
      </rPr>
      <t xml:space="preserve"> Dječje igralište u Potočnoj ulici, zelena površina uz potok Strmec ispod Jumbo plakata, zelene površine uz nogostupe, drvored</t>
    </r>
  </si>
  <si>
    <r>
      <t xml:space="preserve">Održavanje   javnih   površina   unutar   naselja  </t>
    </r>
    <r>
      <rPr>
        <b/>
        <u/>
        <sz val="10"/>
        <rFont val="Cambria"/>
        <family val="1"/>
        <charset val="238"/>
        <scheme val="major"/>
      </rPr>
      <t>Donja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  zelene površine uz potok Bistra, dječje igralište kod ambulante, kapela Sv. Vendelina, zgrada stare općine, park ispred vatrogasnog doma, križanje Stubičke i Bistranske, zelene površine uz nogostupe, drvored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</si>
  <si>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Bukovje Bistransko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kapela Sv. Stjepana, Dječje igralište Bukovje, zeleni trokut na križanju Stubičke ulice i ulice Pešćenka, dvorište Društveni dom Bukovje, raspelo u Bukovju, zelene površine uz nogostupe, drvored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</si>
  <si>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Novaki Bistranski</t>
    </r>
    <r>
      <rPr>
        <b/>
        <sz val="10"/>
        <rFont val="Cambria"/>
        <family val="1"/>
        <charset val="238"/>
        <scheme val="major"/>
      </rPr>
      <t xml:space="preserve"> : </t>
    </r>
    <r>
      <rPr>
        <sz val="10"/>
        <rFont val="Cambria"/>
        <family val="1"/>
        <charset val="238"/>
        <scheme val="major"/>
      </rPr>
      <t xml:space="preserve">                Crkva sv. Roka, spomenik Grgac, dvorište Društveni dom Novaki, Dječje igralište Novaki, zelene površine uz nogostupe, drvored</t>
    </r>
  </si>
  <si>
    <t xml:space="preserve">IZVJEŠĆE O IZVRŠENJU PROGRAMA ODRŽAVANJA KOMUNALNE INFRASTRUKTURE </t>
  </si>
  <si>
    <t>PLANIRANO</t>
  </si>
  <si>
    <t>IZVRŠENO</t>
  </si>
  <si>
    <t xml:space="preserve">SVEUKUPNO: </t>
  </si>
  <si>
    <t xml:space="preserve"> OPĆINA BISTRA</t>
  </si>
  <si>
    <t xml:space="preserve"> ZA 2024. GODINU</t>
  </si>
  <si>
    <r>
      <t>5000,00 m</t>
    </r>
    <r>
      <rPr>
        <sz val="10"/>
        <rFont val="Cambria"/>
        <family val="1"/>
        <charset val="238"/>
      </rPr>
      <t>²</t>
    </r>
    <r>
      <rPr>
        <sz val="10"/>
        <rFont val="Cambria"/>
        <family val="1"/>
        <charset val="238"/>
        <scheme val="major"/>
      </rPr>
      <t>/god.</t>
    </r>
  </si>
  <si>
    <t>Program održavanja komunalne infrastrukture za 2024. godinu ( Službeni glasnik Općine Bistra  br. 08/23, 04/24, 08/24)  izvršen je u 2024. godini kako slijedi:</t>
  </si>
  <si>
    <t>4.1.</t>
  </si>
  <si>
    <t>4.2.</t>
  </si>
  <si>
    <t>5.3.</t>
  </si>
  <si>
    <t>Ručno i strojno čišćenje javnih površina od raznog nanosnog materijala i otpada, te uklanjanje nepropisno odbačenog otpada</t>
  </si>
  <si>
    <t>po potrebi</t>
  </si>
  <si>
    <t>PRIHOD ZA POSEBNE NAMJENE</t>
  </si>
  <si>
    <t>Nogostup u Krapinskoj ulici</t>
  </si>
  <si>
    <t>Nogostup u Podgorskoj ulici</t>
  </si>
  <si>
    <t>0.8 km'</t>
  </si>
  <si>
    <t>0,6 km'</t>
  </si>
  <si>
    <t>OPĆI PRIHODI I PRIMIC</t>
  </si>
  <si>
    <t>Održavanje, popravci i čišćenje nadstrešnica na autobusnim stajalištima,oglasnih ploča i putokaza, spomenika isl.</t>
  </si>
  <si>
    <t>X. ODRŽAVANJE GRAĐEVINA ZA GOSPODARENJE OTPADOM</t>
  </si>
  <si>
    <t>Bistra, 18.3.2025.</t>
  </si>
  <si>
    <t>KLASA: 021-01/25-01/04</t>
  </si>
  <si>
    <t>URBROJ: 238-2-01-25-01</t>
  </si>
  <si>
    <t xml:space="preserve">Temeljem članka 74. Zakona o komunalnom gospodarstvu (Narodne novine br. 68/18, 110/18, 32/20) i članka 30. Statuta Općine Bistra (Službeni glasnik Općine Bistra 02/21)  Općinsko vijeće Općine Bistra na 35. sjednici 18.3.2025. godine donosi
</t>
  </si>
  <si>
    <t>Općinsko vijeće</t>
  </si>
  <si>
    <t>Predsjednik Općinskog vijeća</t>
  </si>
  <si>
    <t>Krešimir Gulić</t>
  </si>
  <si>
    <t>Ovaj  Program stupa na snagu osmog dana od dana objave u  Službenom glasniku Općine Bistra.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</si>
</sst>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theme="4" tint="-0.499984740745262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color theme="0"/>
      <name val="Calibri"/>
      <family val="2"/>
      <scheme val="minor"/>
    </font>
    <font>
      <b/>
      <sz val="10"/>
      <color rgb="FFFF0000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9"/>
      <color rgb="FFFF000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mbria"/>
      <family val="1"/>
      <charset val="238"/>
      <scheme val="major"/>
    </font>
    <font>
      <b/>
      <u/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0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5" borderId="30" applyNumberFormat="0" applyAlignment="0" applyProtection="0"/>
  </cellStyleXfs>
  <cellXfs count="3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4" fontId="5" fillId="0" borderId="0" xfId="0" applyNumberFormat="1" applyFont="1"/>
    <xf numFmtId="4" fontId="0" fillId="0" borderId="0" xfId="0" applyNumberFormat="1"/>
    <xf numFmtId="0" fontId="11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15" fillId="0" borderId="7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left"/>
    </xf>
    <xf numFmtId="4" fontId="14" fillId="0" borderId="2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8" fillId="2" borderId="23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49" fontId="6" fillId="0" borderId="16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49" fontId="6" fillId="0" borderId="18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49" fontId="18" fillId="0" borderId="16" xfId="0" applyNumberFormat="1" applyFont="1" applyBorder="1"/>
    <xf numFmtId="0" fontId="11" fillId="0" borderId="11" xfId="0" applyFont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1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5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49" fontId="20" fillId="2" borderId="17" xfId="0" applyNumberFormat="1" applyFont="1" applyFill="1" applyBorder="1" applyAlignment="1">
      <alignment horizontal="left"/>
    </xf>
    <xf numFmtId="0" fontId="11" fillId="2" borderId="17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/>
    <xf numFmtId="0" fontId="24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49" fontId="0" fillId="0" borderId="19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11" fillId="0" borderId="19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/>
    </xf>
    <xf numFmtId="0" fontId="11" fillId="2" borderId="3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/>
    </xf>
    <xf numFmtId="49" fontId="13" fillId="5" borderId="1" xfId="1" applyNumberFormat="1" applyBorder="1" applyAlignment="1">
      <alignment horizontal="left"/>
    </xf>
    <xf numFmtId="0" fontId="12" fillId="3" borderId="6" xfId="0" applyFont="1" applyFill="1" applyBorder="1" applyAlignment="1">
      <alignment horizontal="left" vertical="center" wrapText="1"/>
    </xf>
    <xf numFmtId="4" fontId="11" fillId="4" borderId="7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9" fillId="5" borderId="1" xfId="1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11" fillId="2" borderId="17" xfId="0" applyNumberFormat="1" applyFont="1" applyFill="1" applyBorder="1" applyAlignment="1">
      <alignment vertical="center"/>
    </xf>
    <xf numFmtId="4" fontId="11" fillId="2" borderId="11" xfId="0" applyNumberFormat="1" applyFont="1" applyFill="1" applyBorder="1" applyAlignment="1">
      <alignment vertical="center"/>
    </xf>
    <xf numFmtId="4" fontId="11" fillId="2" borderId="15" xfId="0" applyNumberFormat="1" applyFont="1" applyFill="1" applyBorder="1" applyAlignment="1">
      <alignment vertical="center"/>
    </xf>
    <xf numFmtId="4" fontId="11" fillId="2" borderId="22" xfId="0" applyNumberFormat="1" applyFont="1" applyFill="1" applyBorder="1" applyAlignment="1">
      <alignment vertical="center"/>
    </xf>
    <xf numFmtId="4" fontId="11" fillId="2" borderId="10" xfId="0" applyNumberFormat="1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12" fillId="3" borderId="5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4" fontId="6" fillId="3" borderId="36" xfId="0" applyNumberFormat="1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center" vertical="center"/>
    </xf>
    <xf numFmtId="4" fontId="12" fillId="3" borderId="10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 wrapText="1"/>
    </xf>
    <xf numFmtId="4" fontId="12" fillId="3" borderId="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49" fontId="20" fillId="2" borderId="16" xfId="0" applyNumberFormat="1" applyFont="1" applyFill="1" applyBorder="1" applyAlignment="1">
      <alignment horizontal="left"/>
    </xf>
    <xf numFmtId="49" fontId="20" fillId="2" borderId="11" xfId="0" applyNumberFormat="1" applyFont="1" applyFill="1" applyBorder="1" applyAlignment="1">
      <alignment horizontal="left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4" fontId="12" fillId="3" borderId="5" xfId="0" applyNumberFormat="1" applyFont="1" applyFill="1" applyBorder="1" applyAlignment="1">
      <alignment horizontal="center" vertical="center"/>
    </xf>
    <xf numFmtId="4" fontId="12" fillId="3" borderId="6" xfId="0" applyNumberFormat="1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2" borderId="1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9" fontId="6" fillId="3" borderId="35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4" fontId="11" fillId="3" borderId="27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" fontId="19" fillId="5" borderId="19" xfId="1" applyNumberFormat="1" applyFont="1" applyBorder="1" applyAlignment="1">
      <alignment horizontal="center" vertical="center" wrapText="1"/>
    </xf>
    <xf numFmtId="4" fontId="19" fillId="5" borderId="18" xfId="1" applyNumberFormat="1" applyFont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4" fontId="11" fillId="4" borderId="27" xfId="0" applyNumberFormat="1" applyFont="1" applyFill="1" applyBorder="1" applyAlignment="1">
      <alignment horizontal="center" vertical="center"/>
    </xf>
    <xf numFmtId="4" fontId="11" fillId="4" borderId="6" xfId="0" applyNumberFormat="1" applyFont="1" applyFill="1" applyBorder="1" applyAlignment="1">
      <alignment horizontal="center" vertical="center"/>
    </xf>
    <xf numFmtId="4" fontId="11" fillId="4" borderId="5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11" fillId="6" borderId="5" xfId="0" applyNumberFormat="1" applyFont="1" applyFill="1" applyBorder="1" applyAlignment="1">
      <alignment horizontal="center" vertical="center"/>
    </xf>
    <xf numFmtId="4" fontId="11" fillId="6" borderId="6" xfId="0" applyNumberFormat="1" applyFont="1" applyFill="1" applyBorder="1" applyAlignment="1">
      <alignment horizontal="center" vertical="center"/>
    </xf>
    <xf numFmtId="4" fontId="11" fillId="6" borderId="7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/>
    </xf>
    <xf numFmtId="4" fontId="11" fillId="3" borderId="5" xfId="0" applyNumberFormat="1" applyFont="1" applyFill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26" fillId="5" borderId="1" xfId="1" applyNumberFormat="1" applyFont="1" applyBorder="1" applyAlignment="1">
      <alignment horizontal="left"/>
    </xf>
    <xf numFmtId="49" fontId="13" fillId="5" borderId="1" xfId="1" applyNumberFormat="1" applyBorder="1" applyAlignment="1">
      <alignment horizontal="left"/>
    </xf>
    <xf numFmtId="0" fontId="12" fillId="3" borderId="2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6" fillId="3" borderId="23" xfId="0" applyNumberFormat="1" applyFont="1" applyFill="1" applyBorder="1" applyAlignment="1">
      <alignment horizontal="left" vertical="center" wrapText="1"/>
    </xf>
    <xf numFmtId="49" fontId="6" fillId="3" borderId="22" xfId="0" applyNumberFormat="1" applyFont="1" applyFill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/>
    </xf>
    <xf numFmtId="49" fontId="11" fillId="2" borderId="16" xfId="0" applyNumberFormat="1" applyFont="1" applyFill="1" applyBorder="1" applyAlignment="1">
      <alignment horizontal="left"/>
    </xf>
    <xf numFmtId="49" fontId="11" fillId="2" borderId="11" xfId="0" applyNumberFormat="1" applyFont="1" applyFill="1" applyBorder="1" applyAlignment="1">
      <alignment horizontal="left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20" fillId="2" borderId="1" xfId="0" applyNumberFormat="1" applyFont="1" applyFill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" fontId="6" fillId="3" borderId="28" xfId="0" applyNumberFormat="1" applyFont="1" applyFill="1" applyBorder="1" applyAlignment="1">
      <alignment horizontal="center" vertical="center"/>
    </xf>
    <xf numFmtId="4" fontId="6" fillId="3" borderId="29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" fontId="11" fillId="4" borderId="6" xfId="0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25" fillId="0" borderId="31" xfId="0" quotePrefix="1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4" fontId="19" fillId="3" borderId="37" xfId="1" applyNumberFormat="1" applyFont="1" applyFill="1" applyBorder="1" applyAlignment="1">
      <alignment horizontal="center" vertical="center" wrapText="1"/>
    </xf>
    <xf numFmtId="4" fontId="19" fillId="3" borderId="38" xfId="1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4" fontId="19" fillId="5" borderId="16" xfId="1" applyNumberFormat="1" applyFont="1" applyBorder="1" applyAlignment="1">
      <alignment horizontal="center" vertical="center"/>
    </xf>
    <xf numFmtId="4" fontId="19" fillId="5" borderId="11" xfId="1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</cellXfs>
  <cellStyles count="2">
    <cellStyle name="Normalno" xfId="0" builtinId="0"/>
    <cellStyle name="Provjera ćelije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1"/>
  <sheetViews>
    <sheetView tabSelected="1" view="pageBreakPreview" topLeftCell="A166" zoomScaleNormal="100" zoomScaleSheetLayoutView="100" workbookViewId="0">
      <selection activeCell="D191" sqref="D191"/>
    </sheetView>
  </sheetViews>
  <sheetFormatPr defaultRowHeight="15" x14ac:dyDescent="0.25"/>
  <cols>
    <col min="1" max="1" width="6.85546875" customWidth="1"/>
    <col min="2" max="2" width="52.85546875" customWidth="1"/>
    <col min="3" max="3" width="14.140625" customWidth="1"/>
    <col min="4" max="5" width="15" customWidth="1"/>
    <col min="6" max="6" width="12.140625" customWidth="1"/>
    <col min="7" max="7" width="16.140625" customWidth="1"/>
    <col min="8" max="8" width="10.140625" bestFit="1" customWidth="1"/>
    <col min="9" max="9" width="9.85546875" bestFit="1" customWidth="1"/>
  </cols>
  <sheetData>
    <row r="1" spans="1:31" x14ac:dyDescent="0.25">
      <c r="A1" s="6" t="s">
        <v>0</v>
      </c>
      <c r="B1" s="6"/>
      <c r="C1" s="6"/>
      <c r="D1" s="7"/>
      <c r="E1" s="7"/>
      <c r="F1" s="7"/>
      <c r="G1" s="7"/>
    </row>
    <row r="2" spans="1:31" x14ac:dyDescent="0.25">
      <c r="A2" s="6" t="s">
        <v>1</v>
      </c>
      <c r="B2" s="6"/>
      <c r="C2" s="6"/>
      <c r="D2" s="7"/>
      <c r="E2" s="7"/>
      <c r="F2" s="7"/>
      <c r="G2" s="7"/>
    </row>
    <row r="3" spans="1:31" x14ac:dyDescent="0.25">
      <c r="A3" s="6" t="s">
        <v>103</v>
      </c>
      <c r="B3" s="6"/>
      <c r="C3" s="6"/>
      <c r="D3" s="7"/>
      <c r="E3" s="7"/>
      <c r="F3" s="7"/>
      <c r="G3" s="7"/>
    </row>
    <row r="4" spans="1:31" x14ac:dyDescent="0.25">
      <c r="A4" s="6" t="s">
        <v>124</v>
      </c>
      <c r="B4" s="6"/>
      <c r="C4" s="6"/>
      <c r="D4" s="7"/>
      <c r="E4" s="7"/>
      <c r="F4" s="7"/>
      <c r="G4" s="7"/>
    </row>
    <row r="5" spans="1:31" x14ac:dyDescent="0.25">
      <c r="A5" s="7"/>
      <c r="B5" s="7"/>
      <c r="C5" s="7"/>
      <c r="D5" s="7"/>
      <c r="E5" s="7"/>
      <c r="F5" s="7"/>
      <c r="G5" s="7"/>
    </row>
    <row r="6" spans="1:31" x14ac:dyDescent="0.25">
      <c r="A6" s="217" t="s">
        <v>121</v>
      </c>
      <c r="B6" s="217"/>
      <c r="C6" s="217"/>
      <c r="D6" s="217"/>
      <c r="E6" s="217"/>
      <c r="F6" s="217"/>
      <c r="G6" s="217"/>
    </row>
    <row r="7" spans="1:31" x14ac:dyDescent="0.25">
      <c r="A7" s="217" t="s">
        <v>122</v>
      </c>
      <c r="B7" s="217"/>
      <c r="C7" s="217"/>
      <c r="D7" s="217"/>
      <c r="E7" s="217"/>
      <c r="F7" s="217"/>
      <c r="G7" s="217"/>
    </row>
    <row r="8" spans="1:31" x14ac:dyDescent="0.25">
      <c r="A8" s="217" t="s">
        <v>120</v>
      </c>
      <c r="B8" s="217"/>
      <c r="C8" s="217"/>
      <c r="D8" s="217"/>
      <c r="E8" s="217"/>
      <c r="F8" s="217"/>
      <c r="G8" s="217"/>
    </row>
    <row r="9" spans="1:31" x14ac:dyDescent="0.25">
      <c r="A9" s="7"/>
      <c r="B9" s="7"/>
      <c r="C9" s="7"/>
      <c r="D9" s="7"/>
      <c r="E9" s="7"/>
      <c r="F9" s="7"/>
      <c r="G9" s="7"/>
    </row>
    <row r="10" spans="1:31" ht="60.75" customHeight="1" x14ac:dyDescent="0.25">
      <c r="A10" s="232" t="s">
        <v>123</v>
      </c>
      <c r="B10" s="232"/>
      <c r="C10" s="232"/>
      <c r="D10" s="232"/>
      <c r="E10" s="232"/>
      <c r="F10" s="232"/>
      <c r="G10" s="23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217"/>
      <c r="B11" s="217"/>
      <c r="C11" s="217"/>
      <c r="D11" s="217"/>
      <c r="E11" s="217"/>
      <c r="F11" s="217"/>
      <c r="G11" s="217"/>
    </row>
    <row r="12" spans="1:31" x14ac:dyDescent="0.25">
      <c r="A12" s="7"/>
      <c r="B12" s="7"/>
      <c r="C12" s="7"/>
      <c r="D12" s="7"/>
      <c r="E12" s="7"/>
      <c r="F12" s="7"/>
      <c r="G12" s="7"/>
    </row>
    <row r="13" spans="1:31" ht="18.75" x14ac:dyDescent="0.3">
      <c r="A13" s="233" t="s">
        <v>99</v>
      </c>
      <c r="B13" s="234"/>
      <c r="C13" s="234"/>
      <c r="D13" s="234"/>
      <c r="E13" s="234"/>
      <c r="F13" s="234"/>
      <c r="G13" s="234"/>
      <c r="H13" s="3"/>
      <c r="I13" s="3"/>
    </row>
    <row r="14" spans="1:31" ht="18.75" x14ac:dyDescent="0.3">
      <c r="A14" s="233" t="s">
        <v>104</v>
      </c>
      <c r="B14" s="233"/>
      <c r="C14" s="233"/>
      <c r="D14" s="233"/>
      <c r="E14" s="233"/>
      <c r="F14" s="233"/>
      <c r="G14" s="233"/>
      <c r="H14" s="3"/>
      <c r="I14" s="3"/>
    </row>
    <row r="15" spans="1:31" x14ac:dyDescent="0.25">
      <c r="A15" s="7"/>
      <c r="B15" s="7"/>
      <c r="C15" s="7"/>
      <c r="D15" s="7"/>
      <c r="E15" s="7"/>
      <c r="F15" s="7"/>
      <c r="G15" s="7"/>
    </row>
    <row r="16" spans="1:31" x14ac:dyDescent="0.25">
      <c r="A16" s="235" t="s">
        <v>2</v>
      </c>
      <c r="B16" s="235"/>
      <c r="C16" s="235"/>
      <c r="D16" s="235"/>
      <c r="E16" s="235"/>
      <c r="F16" s="235"/>
      <c r="G16" s="235"/>
      <c r="H16" s="4"/>
    </row>
    <row r="17" spans="1:9" ht="12.75" customHeight="1" x14ac:dyDescent="0.25">
      <c r="A17" s="17"/>
      <c r="B17" s="17"/>
      <c r="C17" s="17"/>
      <c r="D17" s="17"/>
      <c r="E17" s="17"/>
      <c r="F17" s="17"/>
      <c r="G17" s="17"/>
    </row>
    <row r="18" spans="1:9" ht="27" customHeight="1" x14ac:dyDescent="0.25">
      <c r="A18" s="236" t="s">
        <v>106</v>
      </c>
      <c r="B18" s="236"/>
      <c r="C18" s="236"/>
      <c r="D18" s="236"/>
      <c r="E18" s="236"/>
      <c r="F18" s="236"/>
      <c r="G18" s="236"/>
      <c r="H18" s="5"/>
      <c r="I18" s="5"/>
    </row>
    <row r="19" spans="1:9" x14ac:dyDescent="0.25">
      <c r="A19" s="8"/>
      <c r="B19" s="8"/>
      <c r="C19" s="8"/>
      <c r="D19" s="8"/>
      <c r="E19" s="8"/>
      <c r="F19" s="8"/>
      <c r="G19" s="9"/>
      <c r="H19" s="5"/>
      <c r="I19" s="5"/>
    </row>
    <row r="20" spans="1:9" x14ac:dyDescent="0.25">
      <c r="A20" s="24"/>
      <c r="B20" s="24"/>
      <c r="C20" s="24"/>
      <c r="D20" s="24"/>
      <c r="E20" s="24"/>
      <c r="F20" s="24"/>
      <c r="G20" s="24"/>
      <c r="H20" s="2"/>
      <c r="I20" s="2"/>
    </row>
    <row r="21" spans="1:9" x14ac:dyDescent="0.25">
      <c r="A21" s="7"/>
      <c r="B21" s="7"/>
      <c r="C21" s="7"/>
      <c r="D21" s="7"/>
      <c r="E21" s="7"/>
      <c r="F21" s="7"/>
      <c r="G21" s="7"/>
    </row>
    <row r="22" spans="1:9" x14ac:dyDescent="0.25">
      <c r="A22" s="229" t="s">
        <v>8</v>
      </c>
      <c r="B22" s="229"/>
      <c r="C22" s="212" t="s">
        <v>58</v>
      </c>
      <c r="D22" s="229" t="s">
        <v>100</v>
      </c>
      <c r="E22" s="212" t="s">
        <v>101</v>
      </c>
      <c r="F22" s="228" t="s">
        <v>10</v>
      </c>
      <c r="G22" s="228"/>
    </row>
    <row r="23" spans="1:9" x14ac:dyDescent="0.25">
      <c r="A23" s="229"/>
      <c r="B23" s="229"/>
      <c r="C23" s="213"/>
      <c r="D23" s="229"/>
      <c r="E23" s="213"/>
      <c r="F23" s="10" t="s">
        <v>11</v>
      </c>
      <c r="G23" s="10" t="s">
        <v>9</v>
      </c>
    </row>
    <row r="24" spans="1:9" ht="30" customHeight="1" x14ac:dyDescent="0.25">
      <c r="A24" s="230" t="s">
        <v>24</v>
      </c>
      <c r="B24" s="231"/>
      <c r="C24" s="62"/>
      <c r="D24" s="18"/>
      <c r="E24" s="18"/>
      <c r="F24" s="18"/>
      <c r="G24" s="19"/>
    </row>
    <row r="25" spans="1:9" ht="50.25" customHeight="1" x14ac:dyDescent="0.25">
      <c r="A25" s="218" t="s">
        <v>3</v>
      </c>
      <c r="B25" s="221" t="s">
        <v>22</v>
      </c>
      <c r="C25" s="173" t="s">
        <v>105</v>
      </c>
      <c r="D25" s="223">
        <v>169120</v>
      </c>
      <c r="E25" s="214">
        <f>SUM(G25,G26,G27,G28)</f>
        <v>160106.91</v>
      </c>
      <c r="F25" s="14" t="s">
        <v>5</v>
      </c>
      <c r="G25" s="116">
        <v>126345.63</v>
      </c>
      <c r="H25" s="22"/>
    </row>
    <row r="26" spans="1:9" ht="50.25" customHeight="1" x14ac:dyDescent="0.25">
      <c r="A26" s="219"/>
      <c r="B26" s="222"/>
      <c r="C26" s="225"/>
      <c r="D26" s="224"/>
      <c r="E26" s="215"/>
      <c r="F26" s="14" t="s">
        <v>87</v>
      </c>
      <c r="G26" s="116">
        <v>9564.1</v>
      </c>
    </row>
    <row r="27" spans="1:9" ht="36" customHeight="1" x14ac:dyDescent="0.25">
      <c r="A27" s="219"/>
      <c r="B27" s="222"/>
      <c r="C27" s="226"/>
      <c r="D27" s="224"/>
      <c r="E27" s="215"/>
      <c r="F27" s="14" t="s">
        <v>19</v>
      </c>
      <c r="G27" s="116">
        <v>9472.18</v>
      </c>
      <c r="H27" s="22"/>
    </row>
    <row r="28" spans="1:9" ht="47.25" customHeight="1" x14ac:dyDescent="0.25">
      <c r="A28" s="220"/>
      <c r="B28" s="222"/>
      <c r="C28" s="227"/>
      <c r="D28" s="224"/>
      <c r="E28" s="216"/>
      <c r="F28" s="14" t="s">
        <v>14</v>
      </c>
      <c r="G28" s="116">
        <v>14725</v>
      </c>
    </row>
    <row r="29" spans="1:9" ht="24" customHeight="1" x14ac:dyDescent="0.25">
      <c r="A29" s="206" t="s">
        <v>4</v>
      </c>
      <c r="B29" s="158" t="s">
        <v>25</v>
      </c>
      <c r="C29" s="138" t="s">
        <v>93</v>
      </c>
      <c r="D29" s="199">
        <v>232150</v>
      </c>
      <c r="E29" s="214">
        <f>SUM(G31,G29)</f>
        <v>230697.89</v>
      </c>
      <c r="F29" s="132" t="s">
        <v>5</v>
      </c>
      <c r="G29" s="135">
        <v>190142.67</v>
      </c>
    </row>
    <row r="30" spans="1:9" x14ac:dyDescent="0.25">
      <c r="A30" s="207"/>
      <c r="B30" s="159"/>
      <c r="C30" s="139"/>
      <c r="D30" s="171"/>
      <c r="E30" s="215"/>
      <c r="F30" s="134"/>
      <c r="G30" s="137"/>
    </row>
    <row r="31" spans="1:9" ht="20.25" customHeight="1" x14ac:dyDescent="0.25">
      <c r="A31" s="207"/>
      <c r="B31" s="159"/>
      <c r="C31" s="139"/>
      <c r="D31" s="171"/>
      <c r="E31" s="215"/>
      <c r="F31" s="132" t="s">
        <v>12</v>
      </c>
      <c r="G31" s="135">
        <v>40555.22</v>
      </c>
      <c r="H31" s="22"/>
    </row>
    <row r="32" spans="1:9" ht="23.25" customHeight="1" x14ac:dyDescent="0.25">
      <c r="A32" s="207"/>
      <c r="B32" s="159"/>
      <c r="C32" s="139"/>
      <c r="D32" s="171"/>
      <c r="E32" s="215"/>
      <c r="F32" s="133"/>
      <c r="G32" s="136"/>
    </row>
    <row r="33" spans="1:11" ht="16.5" customHeight="1" x14ac:dyDescent="0.25">
      <c r="A33" s="207"/>
      <c r="B33" s="159"/>
      <c r="C33" s="139"/>
      <c r="D33" s="171"/>
      <c r="E33" s="216"/>
      <c r="F33" s="134"/>
      <c r="G33" s="137"/>
    </row>
    <row r="34" spans="1:11" ht="102" x14ac:dyDescent="0.25">
      <c r="A34" s="37" t="s">
        <v>6</v>
      </c>
      <c r="B34" s="16" t="s">
        <v>26</v>
      </c>
      <c r="C34" s="49" t="s">
        <v>60</v>
      </c>
      <c r="D34" s="88">
        <v>7500</v>
      </c>
      <c r="E34" s="111">
        <f>SUM(G34)</f>
        <v>6100</v>
      </c>
      <c r="F34" s="20" t="s">
        <v>12</v>
      </c>
      <c r="G34" s="116">
        <v>6100</v>
      </c>
    </row>
    <row r="35" spans="1:11" x14ac:dyDescent="0.25">
      <c r="A35" s="51" t="s">
        <v>7</v>
      </c>
      <c r="B35" s="52" t="s">
        <v>27</v>
      </c>
      <c r="C35" s="72" t="s">
        <v>61</v>
      </c>
      <c r="D35" s="109">
        <f>SUM(D36,D38)</f>
        <v>120012</v>
      </c>
      <c r="E35" s="91">
        <f>SUM(E36,E38)</f>
        <v>121309.92</v>
      </c>
      <c r="F35" s="57"/>
      <c r="G35" s="25"/>
    </row>
    <row r="36" spans="1:11" ht="24" x14ac:dyDescent="0.25">
      <c r="A36" s="200" t="s">
        <v>107</v>
      </c>
      <c r="B36" s="245" t="s">
        <v>34</v>
      </c>
      <c r="C36" s="211" t="s">
        <v>85</v>
      </c>
      <c r="D36" s="186">
        <v>54005.4</v>
      </c>
      <c r="E36" s="186">
        <f>SUM(G36:G37)</f>
        <v>54590</v>
      </c>
      <c r="F36" s="58" t="s">
        <v>5</v>
      </c>
      <c r="G36" s="120">
        <v>0</v>
      </c>
      <c r="H36" s="22"/>
    </row>
    <row r="37" spans="1:11" ht="60" x14ac:dyDescent="0.25">
      <c r="A37" s="201"/>
      <c r="B37" s="246"/>
      <c r="C37" s="174"/>
      <c r="D37" s="187"/>
      <c r="E37" s="187"/>
      <c r="F37" s="58" t="s">
        <v>59</v>
      </c>
      <c r="G37" s="120">
        <v>54590</v>
      </c>
      <c r="H37" s="22"/>
      <c r="I37" s="244"/>
      <c r="K37" s="22"/>
    </row>
    <row r="38" spans="1:11" ht="24" x14ac:dyDescent="0.25">
      <c r="A38" s="200" t="s">
        <v>108</v>
      </c>
      <c r="B38" s="245" t="s">
        <v>35</v>
      </c>
      <c r="C38" s="211" t="s">
        <v>85</v>
      </c>
      <c r="D38" s="186">
        <v>66006.600000000006</v>
      </c>
      <c r="E38" s="186">
        <f>SUM(G38:G39)</f>
        <v>66719.92</v>
      </c>
      <c r="F38" s="58" t="s">
        <v>5</v>
      </c>
      <c r="G38" s="120">
        <v>0</v>
      </c>
      <c r="I38" s="244"/>
    </row>
    <row r="39" spans="1:11" ht="60" x14ac:dyDescent="0.25">
      <c r="A39" s="201"/>
      <c r="B39" s="246"/>
      <c r="C39" s="174"/>
      <c r="D39" s="187"/>
      <c r="E39" s="187"/>
      <c r="F39" s="58" t="s">
        <v>59</v>
      </c>
      <c r="G39" s="120">
        <v>66719.92</v>
      </c>
      <c r="H39" s="22"/>
    </row>
    <row r="40" spans="1:11" ht="33" customHeight="1" x14ac:dyDescent="0.25">
      <c r="A40" s="80" t="s">
        <v>15</v>
      </c>
      <c r="B40" s="23" t="s">
        <v>18</v>
      </c>
      <c r="C40" s="23"/>
      <c r="D40" s="110">
        <f>SUM(D41:D43)</f>
        <v>18400</v>
      </c>
      <c r="E40" s="94">
        <f>SUM(E41,E42,E43)</f>
        <v>14049.869999999999</v>
      </c>
      <c r="F40" s="33"/>
      <c r="G40" s="34"/>
    </row>
    <row r="41" spans="1:11" ht="38.25" customHeight="1" x14ac:dyDescent="0.25">
      <c r="A41" s="81" t="s">
        <v>48</v>
      </c>
      <c r="B41" s="36" t="s">
        <v>45</v>
      </c>
      <c r="C41" s="77" t="s">
        <v>85</v>
      </c>
      <c r="D41" s="67">
        <v>3700</v>
      </c>
      <c r="E41" s="67">
        <f>SUM(G41)</f>
        <v>1250</v>
      </c>
      <c r="F41" s="20" t="s">
        <v>5</v>
      </c>
      <c r="G41" s="116">
        <v>1250</v>
      </c>
      <c r="H41" s="22"/>
    </row>
    <row r="42" spans="1:11" ht="31.5" customHeight="1" x14ac:dyDescent="0.25">
      <c r="A42" s="81" t="s">
        <v>49</v>
      </c>
      <c r="B42" s="36" t="s">
        <v>46</v>
      </c>
      <c r="C42" s="77" t="s">
        <v>85</v>
      </c>
      <c r="D42" s="67">
        <v>11000</v>
      </c>
      <c r="E42" s="67">
        <f>SUM(G42)</f>
        <v>10500</v>
      </c>
      <c r="F42" s="20" t="s">
        <v>5</v>
      </c>
      <c r="G42" s="116">
        <v>10500</v>
      </c>
    </row>
    <row r="43" spans="1:11" ht="27.75" customHeight="1" x14ac:dyDescent="0.25">
      <c r="A43" s="82" t="s">
        <v>109</v>
      </c>
      <c r="B43" s="36" t="s">
        <v>47</v>
      </c>
      <c r="C43" s="77" t="s">
        <v>85</v>
      </c>
      <c r="D43" s="67">
        <v>3700</v>
      </c>
      <c r="E43" s="67">
        <f>SUM(G43)</f>
        <v>2299.87</v>
      </c>
      <c r="F43" s="20" t="s">
        <v>5</v>
      </c>
      <c r="G43" s="116">
        <v>2299.87</v>
      </c>
    </row>
    <row r="44" spans="1:11" ht="15.75" x14ac:dyDescent="0.25">
      <c r="A44" s="126" t="s">
        <v>23</v>
      </c>
      <c r="B44" s="127"/>
      <c r="C44" s="65"/>
      <c r="D44" s="95">
        <f>SUM(D40,D35,D34,D29,D25)</f>
        <v>547182</v>
      </c>
      <c r="E44" s="95">
        <f>SUM(E40,E35,E34,E29,E25)</f>
        <v>532264.59000000008</v>
      </c>
      <c r="F44" s="103"/>
      <c r="G44" s="104"/>
    </row>
    <row r="45" spans="1:11" ht="15.75" x14ac:dyDescent="0.25">
      <c r="A45" s="26"/>
      <c r="B45" s="26"/>
      <c r="C45" s="26"/>
      <c r="D45" s="27"/>
      <c r="E45" s="27"/>
      <c r="F45" s="27"/>
      <c r="G45" s="27"/>
    </row>
    <row r="46" spans="1:11" ht="15.75" x14ac:dyDescent="0.25">
      <c r="A46" s="28"/>
      <c r="B46" s="28"/>
      <c r="C46" s="28"/>
      <c r="D46" s="29"/>
      <c r="E46" s="29"/>
      <c r="F46" s="29"/>
      <c r="G46" s="29"/>
    </row>
    <row r="47" spans="1:11" ht="15.75" x14ac:dyDescent="0.25">
      <c r="A47" s="28"/>
      <c r="B47" s="28"/>
      <c r="C47" s="28"/>
      <c r="D47" s="29"/>
      <c r="E47" s="29"/>
      <c r="F47" s="29"/>
      <c r="G47" s="29"/>
    </row>
    <row r="48" spans="1:11" x14ac:dyDescent="0.25">
      <c r="A48" s="193" t="s">
        <v>8</v>
      </c>
      <c r="B48" s="194"/>
      <c r="C48" s="212" t="s">
        <v>58</v>
      </c>
      <c r="D48" s="152" t="s">
        <v>100</v>
      </c>
      <c r="E48" s="173" t="s">
        <v>101</v>
      </c>
      <c r="F48" s="153" t="s">
        <v>10</v>
      </c>
      <c r="G48" s="153"/>
    </row>
    <row r="49" spans="1:7" x14ac:dyDescent="0.25">
      <c r="A49" s="195"/>
      <c r="B49" s="196"/>
      <c r="C49" s="213"/>
      <c r="D49" s="152"/>
      <c r="E49" s="174"/>
      <c r="F49" s="38" t="s">
        <v>11</v>
      </c>
      <c r="G49" s="38" t="s">
        <v>9</v>
      </c>
    </row>
    <row r="50" spans="1:7" ht="31.5" customHeight="1" x14ac:dyDescent="0.25">
      <c r="A50" s="242" t="s">
        <v>57</v>
      </c>
      <c r="B50" s="243"/>
      <c r="C50" s="66"/>
      <c r="D50" s="63"/>
      <c r="E50" s="63"/>
      <c r="F50" s="63"/>
      <c r="G50" s="64"/>
    </row>
    <row r="51" spans="1:7" ht="11.25" customHeight="1" x14ac:dyDescent="0.25">
      <c r="A51" s="239" t="s">
        <v>3</v>
      </c>
      <c r="B51" s="158" t="s">
        <v>64</v>
      </c>
      <c r="C51" s="138" t="s">
        <v>79</v>
      </c>
      <c r="D51" s="199">
        <v>5400</v>
      </c>
      <c r="E51" s="180">
        <f>SUM(G51)</f>
        <v>5101</v>
      </c>
      <c r="F51" s="132" t="s">
        <v>12</v>
      </c>
      <c r="G51" s="135">
        <v>5101</v>
      </c>
    </row>
    <row r="52" spans="1:7" ht="12" customHeight="1" x14ac:dyDescent="0.25">
      <c r="A52" s="239"/>
      <c r="B52" s="159"/>
      <c r="C52" s="139"/>
      <c r="D52" s="171"/>
      <c r="E52" s="183"/>
      <c r="F52" s="133"/>
      <c r="G52" s="136"/>
    </row>
    <row r="53" spans="1:7" ht="9.75" customHeight="1" x14ac:dyDescent="0.25">
      <c r="A53" s="239"/>
      <c r="B53" s="191"/>
      <c r="C53" s="140"/>
      <c r="D53" s="172"/>
      <c r="E53" s="181"/>
      <c r="F53" s="134"/>
      <c r="G53" s="137"/>
    </row>
    <row r="54" spans="1:7" ht="35.25" customHeight="1" x14ac:dyDescent="0.25">
      <c r="A54" s="48" t="s">
        <v>4</v>
      </c>
      <c r="B54" s="16" t="s">
        <v>65</v>
      </c>
      <c r="C54" s="74" t="s">
        <v>78</v>
      </c>
      <c r="D54" s="109">
        <v>3000</v>
      </c>
      <c r="E54" s="83">
        <f t="shared" ref="E54:E59" si="0">SUM(G54)</f>
        <v>2979</v>
      </c>
      <c r="F54" s="20" t="s">
        <v>12</v>
      </c>
      <c r="G54" s="116">
        <v>2979</v>
      </c>
    </row>
    <row r="55" spans="1:7" ht="36" x14ac:dyDescent="0.25">
      <c r="A55" s="35" t="s">
        <v>6</v>
      </c>
      <c r="B55" s="16" t="s">
        <v>89</v>
      </c>
      <c r="C55" s="74" t="s">
        <v>90</v>
      </c>
      <c r="D55" s="109">
        <v>2400</v>
      </c>
      <c r="E55" s="83">
        <f t="shared" si="0"/>
        <v>2354</v>
      </c>
      <c r="F55" s="20" t="s">
        <v>12</v>
      </c>
      <c r="G55" s="116">
        <v>2354</v>
      </c>
    </row>
    <row r="56" spans="1:7" ht="36" x14ac:dyDescent="0.25">
      <c r="A56" s="35" t="s">
        <v>7</v>
      </c>
      <c r="B56" s="16" t="s">
        <v>113</v>
      </c>
      <c r="C56" s="74" t="s">
        <v>115</v>
      </c>
      <c r="D56" s="109">
        <v>960</v>
      </c>
      <c r="E56" s="83">
        <f t="shared" si="0"/>
        <v>956</v>
      </c>
      <c r="F56" s="20" t="s">
        <v>12</v>
      </c>
      <c r="G56" s="116">
        <v>956</v>
      </c>
    </row>
    <row r="57" spans="1:7" ht="36" x14ac:dyDescent="0.25">
      <c r="A57" s="35" t="s">
        <v>15</v>
      </c>
      <c r="B57" s="16" t="s">
        <v>114</v>
      </c>
      <c r="C57" s="74" t="s">
        <v>116</v>
      </c>
      <c r="D57" s="109">
        <v>720</v>
      </c>
      <c r="E57" s="83">
        <f t="shared" si="0"/>
        <v>715</v>
      </c>
      <c r="F57" s="20" t="s">
        <v>12</v>
      </c>
      <c r="G57" s="116">
        <v>715</v>
      </c>
    </row>
    <row r="58" spans="1:7" ht="36" x14ac:dyDescent="0.25">
      <c r="A58" s="78" t="s">
        <v>16</v>
      </c>
      <c r="B58" s="73" t="s">
        <v>66</v>
      </c>
      <c r="C58" s="75" t="s">
        <v>80</v>
      </c>
      <c r="D58" s="109">
        <v>1220</v>
      </c>
      <c r="E58" s="83">
        <f t="shared" si="0"/>
        <v>1194</v>
      </c>
      <c r="F58" s="20" t="s">
        <v>12</v>
      </c>
      <c r="G58" s="116">
        <v>1194</v>
      </c>
    </row>
    <row r="59" spans="1:7" ht="36" x14ac:dyDescent="0.25">
      <c r="A59" s="79" t="s">
        <v>21</v>
      </c>
      <c r="B59" s="73" t="s">
        <v>67</v>
      </c>
      <c r="C59" s="76" t="s">
        <v>81</v>
      </c>
      <c r="D59" s="109">
        <v>1500</v>
      </c>
      <c r="E59" s="83">
        <f t="shared" si="0"/>
        <v>1456</v>
      </c>
      <c r="F59" s="20" t="s">
        <v>12</v>
      </c>
      <c r="G59" s="116">
        <v>1456</v>
      </c>
    </row>
    <row r="60" spans="1:7" x14ac:dyDescent="0.25">
      <c r="A60" s="240" t="s">
        <v>23</v>
      </c>
      <c r="B60" s="241"/>
      <c r="C60" s="96"/>
      <c r="D60" s="96">
        <f>SUM(D51:D59)</f>
        <v>15200</v>
      </c>
      <c r="E60" s="95">
        <f>SUM(E51:E59)</f>
        <v>14755</v>
      </c>
      <c r="F60" s="97"/>
      <c r="G60" s="98"/>
    </row>
    <row r="61" spans="1:7" ht="15.75" x14ac:dyDescent="0.25">
      <c r="A61" s="28"/>
      <c r="B61" s="28"/>
      <c r="C61" s="28"/>
      <c r="D61" s="29"/>
      <c r="E61" s="29"/>
      <c r="F61" s="29"/>
      <c r="G61" s="29"/>
    </row>
    <row r="62" spans="1:7" ht="15.75" x14ac:dyDescent="0.25">
      <c r="A62" s="28"/>
      <c r="B62" s="28"/>
      <c r="C62" s="28"/>
      <c r="D62" s="29"/>
      <c r="E62" s="29"/>
      <c r="F62" s="29"/>
      <c r="G62" s="29"/>
    </row>
    <row r="63" spans="1:7" ht="15.75" x14ac:dyDescent="0.25">
      <c r="A63" s="28"/>
      <c r="B63" s="28"/>
      <c r="C63" s="28"/>
      <c r="D63" s="29"/>
      <c r="E63" s="29"/>
      <c r="F63" s="29"/>
      <c r="G63" s="29"/>
    </row>
    <row r="64" spans="1:7" x14ac:dyDescent="0.25">
      <c r="A64" s="152" t="s">
        <v>8</v>
      </c>
      <c r="B64" s="152"/>
      <c r="C64" s="212" t="s">
        <v>58</v>
      </c>
      <c r="D64" s="152" t="s">
        <v>100</v>
      </c>
      <c r="E64" s="173" t="s">
        <v>101</v>
      </c>
      <c r="F64" s="153" t="s">
        <v>10</v>
      </c>
      <c r="G64" s="153"/>
    </row>
    <row r="65" spans="1:8" x14ac:dyDescent="0.25">
      <c r="A65" s="152"/>
      <c r="B65" s="152"/>
      <c r="C65" s="213"/>
      <c r="D65" s="152"/>
      <c r="E65" s="174"/>
      <c r="F65" s="38" t="s">
        <v>11</v>
      </c>
      <c r="G65" s="38" t="s">
        <v>9</v>
      </c>
    </row>
    <row r="66" spans="1:8" x14ac:dyDescent="0.25">
      <c r="A66" s="154" t="s">
        <v>56</v>
      </c>
      <c r="B66" s="155"/>
      <c r="C66" s="60"/>
      <c r="D66" s="39"/>
      <c r="E66" s="39"/>
      <c r="F66" s="39"/>
      <c r="G66" s="40"/>
    </row>
    <row r="67" spans="1:8" x14ac:dyDescent="0.25">
      <c r="A67" s="156"/>
      <c r="B67" s="157"/>
      <c r="C67" s="61"/>
      <c r="D67" s="41"/>
      <c r="E67" s="41"/>
      <c r="F67" s="41"/>
      <c r="G67" s="42"/>
    </row>
    <row r="68" spans="1:8" ht="15" customHeight="1" x14ac:dyDescent="0.25">
      <c r="A68" s="197" t="s">
        <v>3</v>
      </c>
      <c r="B68" s="237" t="s">
        <v>98</v>
      </c>
      <c r="C68" s="138" t="s">
        <v>73</v>
      </c>
      <c r="D68" s="249">
        <v>4000</v>
      </c>
      <c r="E68" s="188">
        <f>SUM(G68)</f>
        <v>31500</v>
      </c>
      <c r="F68" s="132" t="s">
        <v>5</v>
      </c>
      <c r="G68" s="135">
        <v>31500</v>
      </c>
    </row>
    <row r="69" spans="1:8" ht="27.75" customHeight="1" x14ac:dyDescent="0.25">
      <c r="A69" s="198"/>
      <c r="B69" s="248"/>
      <c r="C69" s="140"/>
      <c r="D69" s="249"/>
      <c r="E69" s="189"/>
      <c r="F69" s="133"/>
      <c r="G69" s="136"/>
    </row>
    <row r="70" spans="1:8" ht="63.75" x14ac:dyDescent="0.25">
      <c r="A70" s="48" t="s">
        <v>4</v>
      </c>
      <c r="B70" s="49" t="s">
        <v>97</v>
      </c>
      <c r="C70" s="74" t="s">
        <v>73</v>
      </c>
      <c r="D70" s="88">
        <v>4000</v>
      </c>
      <c r="E70" s="189"/>
      <c r="F70" s="133"/>
      <c r="G70" s="136"/>
    </row>
    <row r="71" spans="1:8" ht="70.5" customHeight="1" x14ac:dyDescent="0.25">
      <c r="A71" s="48" t="s">
        <v>6</v>
      </c>
      <c r="B71" s="49" t="s">
        <v>96</v>
      </c>
      <c r="C71" s="74" t="s">
        <v>73</v>
      </c>
      <c r="D71" s="88">
        <v>7500</v>
      </c>
      <c r="E71" s="189"/>
      <c r="F71" s="133"/>
      <c r="G71" s="136"/>
    </row>
    <row r="72" spans="1:8" ht="51" x14ac:dyDescent="0.25">
      <c r="A72" s="35" t="s">
        <v>7</v>
      </c>
      <c r="B72" s="50" t="s">
        <v>95</v>
      </c>
      <c r="C72" s="69" t="s">
        <v>73</v>
      </c>
      <c r="D72" s="88">
        <v>4500</v>
      </c>
      <c r="E72" s="189"/>
      <c r="F72" s="133"/>
      <c r="G72" s="136"/>
      <c r="H72" s="22"/>
    </row>
    <row r="73" spans="1:8" ht="63.75" x14ac:dyDescent="0.25">
      <c r="A73" s="35" t="s">
        <v>15</v>
      </c>
      <c r="B73" s="50" t="s">
        <v>62</v>
      </c>
      <c r="C73" s="75" t="s">
        <v>73</v>
      </c>
      <c r="D73" s="88">
        <v>4500</v>
      </c>
      <c r="E73" s="189"/>
      <c r="F73" s="133"/>
      <c r="G73" s="136"/>
    </row>
    <row r="74" spans="1:8" ht="90" customHeight="1" x14ac:dyDescent="0.25">
      <c r="A74" s="48" t="s">
        <v>16</v>
      </c>
      <c r="B74" s="49" t="s">
        <v>94</v>
      </c>
      <c r="C74" s="74" t="s">
        <v>73</v>
      </c>
      <c r="D74" s="88">
        <v>7000</v>
      </c>
      <c r="E74" s="190"/>
      <c r="F74" s="134"/>
      <c r="G74" s="137"/>
    </row>
    <row r="75" spans="1:8" ht="36" customHeight="1" x14ac:dyDescent="0.25">
      <c r="A75" s="197" t="s">
        <v>21</v>
      </c>
      <c r="B75" s="237" t="s">
        <v>63</v>
      </c>
      <c r="C75" s="138" t="s">
        <v>92</v>
      </c>
      <c r="D75" s="247">
        <v>80000</v>
      </c>
      <c r="E75" s="188">
        <f>SUM(G75)</f>
        <v>79464.78</v>
      </c>
      <c r="F75" s="132" t="s">
        <v>5</v>
      </c>
      <c r="G75" s="135">
        <v>79464.78</v>
      </c>
    </row>
    <row r="76" spans="1:8" x14ac:dyDescent="0.25">
      <c r="A76" s="198"/>
      <c r="B76" s="238"/>
      <c r="C76" s="140"/>
      <c r="D76" s="247"/>
      <c r="E76" s="190"/>
      <c r="F76" s="134"/>
      <c r="G76" s="137"/>
    </row>
    <row r="77" spans="1:8" ht="15.75" x14ac:dyDescent="0.25">
      <c r="A77" s="126" t="s">
        <v>23</v>
      </c>
      <c r="B77" s="127"/>
      <c r="C77" s="108"/>
      <c r="D77" s="95">
        <f>SUM(D68:D76)</f>
        <v>111500</v>
      </c>
      <c r="E77" s="95">
        <f>SUM(E68,E75)</f>
        <v>110964.78</v>
      </c>
      <c r="F77" s="103"/>
      <c r="G77" s="104"/>
    </row>
    <row r="78" spans="1:8" ht="15.75" x14ac:dyDescent="0.25">
      <c r="A78" s="26"/>
      <c r="B78" s="26"/>
      <c r="C78" s="26"/>
      <c r="D78" s="27"/>
      <c r="E78" s="27"/>
      <c r="F78" s="27"/>
      <c r="G78" s="27"/>
    </row>
    <row r="79" spans="1:8" ht="15.75" x14ac:dyDescent="0.25">
      <c r="A79" s="28"/>
      <c r="B79" s="28"/>
      <c r="C79" s="28"/>
      <c r="D79" s="29"/>
      <c r="E79" s="29"/>
      <c r="F79" s="29"/>
      <c r="G79" s="29"/>
    </row>
    <row r="80" spans="1:8" ht="15.75" x14ac:dyDescent="0.25">
      <c r="A80" s="28"/>
      <c r="B80" s="28"/>
      <c r="C80" s="28"/>
      <c r="D80" s="29"/>
      <c r="E80" s="29"/>
      <c r="F80" s="29"/>
      <c r="G80" s="29"/>
    </row>
    <row r="81" spans="1:7" x14ac:dyDescent="0.25">
      <c r="A81" s="152" t="s">
        <v>8</v>
      </c>
      <c r="B81" s="152"/>
      <c r="C81" s="212" t="s">
        <v>58</v>
      </c>
      <c r="D81" s="152" t="s">
        <v>100</v>
      </c>
      <c r="E81" s="173" t="s">
        <v>101</v>
      </c>
      <c r="F81" s="153" t="s">
        <v>10</v>
      </c>
      <c r="G81" s="153"/>
    </row>
    <row r="82" spans="1:7" x14ac:dyDescent="0.25">
      <c r="A82" s="152"/>
      <c r="B82" s="152"/>
      <c r="C82" s="213"/>
      <c r="D82" s="152"/>
      <c r="E82" s="174"/>
      <c r="F82" s="38" t="s">
        <v>11</v>
      </c>
      <c r="G82" s="38" t="s">
        <v>9</v>
      </c>
    </row>
    <row r="83" spans="1:7" x14ac:dyDescent="0.25">
      <c r="A83" s="154" t="s">
        <v>55</v>
      </c>
      <c r="B83" s="155"/>
      <c r="C83" s="60"/>
      <c r="D83" s="39"/>
      <c r="E83" s="39"/>
      <c r="F83" s="39"/>
      <c r="G83" s="40"/>
    </row>
    <row r="84" spans="1:7" x14ac:dyDescent="0.25">
      <c r="A84" s="156"/>
      <c r="B84" s="157"/>
      <c r="C84" s="61"/>
      <c r="D84" s="41"/>
      <c r="E84" s="41"/>
      <c r="F84" s="41"/>
      <c r="G84" s="42"/>
    </row>
    <row r="85" spans="1:7" x14ac:dyDescent="0.25">
      <c r="A85" s="175" t="s">
        <v>3</v>
      </c>
      <c r="B85" s="158" t="s">
        <v>37</v>
      </c>
      <c r="C85" s="138" t="s">
        <v>76</v>
      </c>
      <c r="D85" s="267">
        <v>31250</v>
      </c>
      <c r="E85" s="184">
        <f>SUM(G85)</f>
        <v>30245</v>
      </c>
      <c r="F85" s="132" t="s">
        <v>12</v>
      </c>
      <c r="G85" s="135">
        <v>30245</v>
      </c>
    </row>
    <row r="86" spans="1:7" x14ac:dyDescent="0.25">
      <c r="A86" s="176"/>
      <c r="B86" s="159"/>
      <c r="C86" s="263"/>
      <c r="D86" s="292"/>
      <c r="E86" s="280"/>
      <c r="F86" s="133"/>
      <c r="G86" s="136"/>
    </row>
    <row r="87" spans="1:7" x14ac:dyDescent="0.25">
      <c r="A87" s="177"/>
      <c r="B87" s="191"/>
      <c r="C87" s="264"/>
      <c r="D87" s="268"/>
      <c r="E87" s="185"/>
      <c r="F87" s="134"/>
      <c r="G87" s="137"/>
    </row>
    <row r="88" spans="1:7" ht="15" customHeight="1" x14ac:dyDescent="0.25">
      <c r="A88" s="43" t="s">
        <v>4</v>
      </c>
      <c r="B88" s="16" t="s">
        <v>38</v>
      </c>
      <c r="C88" s="49" t="s">
        <v>69</v>
      </c>
      <c r="D88" s="112">
        <f>SUM(D89:D94)</f>
        <v>97500</v>
      </c>
      <c r="E88" s="99">
        <f>SUM(E89:E94)</f>
        <v>45000</v>
      </c>
      <c r="F88" s="44"/>
      <c r="G88" s="115"/>
    </row>
    <row r="89" spans="1:7" ht="15" customHeight="1" x14ac:dyDescent="0.25">
      <c r="A89" s="45"/>
      <c r="B89" s="46" t="s">
        <v>29</v>
      </c>
      <c r="C89" s="69"/>
      <c r="D89" s="113">
        <v>7000</v>
      </c>
      <c r="E89" s="53">
        <v>3108</v>
      </c>
      <c r="F89" s="133" t="s">
        <v>12</v>
      </c>
      <c r="G89" s="136">
        <f>SUM(E89:E94)</f>
        <v>45000</v>
      </c>
    </row>
    <row r="90" spans="1:7" ht="15" customHeight="1" x14ac:dyDescent="0.25">
      <c r="A90" s="47"/>
      <c r="B90" s="68" t="s">
        <v>28</v>
      </c>
      <c r="C90" s="70"/>
      <c r="D90" s="113">
        <v>7500</v>
      </c>
      <c r="E90" s="53">
        <v>3052</v>
      </c>
      <c r="F90" s="133"/>
      <c r="G90" s="136"/>
    </row>
    <row r="91" spans="1:7" x14ac:dyDescent="0.25">
      <c r="A91" s="45"/>
      <c r="B91" s="15" t="s">
        <v>30</v>
      </c>
      <c r="C91" s="71"/>
      <c r="D91" s="113">
        <v>40000</v>
      </c>
      <c r="E91" s="53">
        <v>20170</v>
      </c>
      <c r="F91" s="133"/>
      <c r="G91" s="136"/>
    </row>
    <row r="92" spans="1:7" x14ac:dyDescent="0.25">
      <c r="A92" s="45"/>
      <c r="B92" s="15" t="s">
        <v>31</v>
      </c>
      <c r="C92" s="71"/>
      <c r="D92" s="113">
        <v>11000</v>
      </c>
      <c r="E92" s="53">
        <v>4030</v>
      </c>
      <c r="F92" s="133"/>
      <c r="G92" s="136"/>
    </row>
    <row r="93" spans="1:7" x14ac:dyDescent="0.25">
      <c r="A93" s="45"/>
      <c r="B93" s="15" t="s">
        <v>32</v>
      </c>
      <c r="C93" s="71"/>
      <c r="D93" s="113">
        <v>10000</v>
      </c>
      <c r="E93" s="53">
        <v>4316</v>
      </c>
      <c r="F93" s="133"/>
      <c r="G93" s="136"/>
    </row>
    <row r="94" spans="1:7" x14ac:dyDescent="0.25">
      <c r="A94" s="45"/>
      <c r="B94" s="15" t="s">
        <v>33</v>
      </c>
      <c r="C94" s="71"/>
      <c r="D94" s="114">
        <v>22000</v>
      </c>
      <c r="E94" s="53">
        <v>10324</v>
      </c>
      <c r="F94" s="134"/>
      <c r="G94" s="136"/>
    </row>
    <row r="95" spans="1:7" ht="24" customHeight="1" x14ac:dyDescent="0.25">
      <c r="A95" s="284" t="s">
        <v>6</v>
      </c>
      <c r="B95" s="286" t="s">
        <v>44</v>
      </c>
      <c r="C95" s="288" t="s">
        <v>86</v>
      </c>
      <c r="D95" s="290">
        <v>20000</v>
      </c>
      <c r="E95" s="178">
        <f>SUM(G95)</f>
        <v>1562.5</v>
      </c>
      <c r="F95" s="250" t="s">
        <v>5</v>
      </c>
      <c r="G95" s="135">
        <v>1562.5</v>
      </c>
    </row>
    <row r="96" spans="1:7" x14ac:dyDescent="0.25">
      <c r="A96" s="285"/>
      <c r="B96" s="287"/>
      <c r="C96" s="289"/>
      <c r="D96" s="291"/>
      <c r="E96" s="179"/>
      <c r="F96" s="251"/>
      <c r="G96" s="137"/>
    </row>
    <row r="97" spans="1:7" ht="15.75" x14ac:dyDescent="0.25">
      <c r="A97" s="126" t="s">
        <v>23</v>
      </c>
      <c r="B97" s="127"/>
      <c r="C97" s="105"/>
      <c r="D97" s="95">
        <f>SUM(D85,D88,D95)</f>
        <v>148750</v>
      </c>
      <c r="E97" s="95">
        <f>SUM(E95,E88,E85)</f>
        <v>76807.5</v>
      </c>
      <c r="F97" s="106"/>
      <c r="G97" s="107"/>
    </row>
    <row r="98" spans="1:7" ht="15.75" x14ac:dyDescent="0.25">
      <c r="A98" s="28"/>
      <c r="B98" s="28"/>
      <c r="C98" s="28"/>
      <c r="D98" s="29"/>
      <c r="E98" s="29"/>
      <c r="F98" s="29"/>
      <c r="G98" s="29"/>
    </row>
    <row r="99" spans="1:7" ht="15.75" x14ac:dyDescent="0.25">
      <c r="A99" s="28"/>
      <c r="B99" s="28"/>
      <c r="C99" s="28"/>
      <c r="D99" s="29"/>
      <c r="E99" s="29"/>
      <c r="F99" s="29"/>
      <c r="G99" s="29"/>
    </row>
    <row r="100" spans="1:7" ht="15.75" x14ac:dyDescent="0.25">
      <c r="A100" s="28"/>
      <c r="B100" s="28"/>
      <c r="C100" s="28"/>
      <c r="D100" s="29"/>
      <c r="E100" s="29"/>
      <c r="F100" s="29"/>
      <c r="G100" s="29"/>
    </row>
    <row r="101" spans="1:7" x14ac:dyDescent="0.25">
      <c r="A101" s="193" t="s">
        <v>8</v>
      </c>
      <c r="B101" s="194"/>
      <c r="C101" s="212" t="s">
        <v>58</v>
      </c>
      <c r="D101" s="152" t="s">
        <v>100</v>
      </c>
      <c r="E101" s="173" t="s">
        <v>101</v>
      </c>
      <c r="F101" s="153" t="s">
        <v>10</v>
      </c>
      <c r="G101" s="153"/>
    </row>
    <row r="102" spans="1:7" x14ac:dyDescent="0.25">
      <c r="A102" s="195"/>
      <c r="B102" s="196"/>
      <c r="C102" s="213"/>
      <c r="D102" s="152"/>
      <c r="E102" s="174"/>
      <c r="F102" s="38" t="s">
        <v>11</v>
      </c>
      <c r="G102" s="38" t="s">
        <v>9</v>
      </c>
    </row>
    <row r="103" spans="1:7" x14ac:dyDescent="0.25">
      <c r="A103" s="154" t="s">
        <v>54</v>
      </c>
      <c r="B103" s="155"/>
      <c r="C103" s="60"/>
      <c r="D103" s="39"/>
      <c r="E103" s="39"/>
      <c r="F103" s="39"/>
      <c r="G103" s="40"/>
    </row>
    <row r="104" spans="1:7" ht="16.899999999999999" customHeight="1" x14ac:dyDescent="0.25">
      <c r="A104" s="156"/>
      <c r="B104" s="157"/>
      <c r="C104" s="61"/>
      <c r="D104" s="41"/>
      <c r="E104" s="41"/>
      <c r="F104" s="41"/>
      <c r="G104" s="42"/>
    </row>
    <row r="105" spans="1:7" ht="15" customHeight="1" x14ac:dyDescent="0.25">
      <c r="A105" s="175" t="s">
        <v>3</v>
      </c>
      <c r="B105" s="158" t="s">
        <v>36</v>
      </c>
      <c r="C105" s="138" t="s">
        <v>84</v>
      </c>
      <c r="D105" s="192">
        <v>53000</v>
      </c>
      <c r="E105" s="184">
        <f>SUM(G105)</f>
        <v>38565.910000000003</v>
      </c>
      <c r="F105" s="132" t="s">
        <v>5</v>
      </c>
      <c r="G105" s="135">
        <v>38565.910000000003</v>
      </c>
    </row>
    <row r="106" spans="1:7" x14ac:dyDescent="0.25">
      <c r="A106" s="176"/>
      <c r="B106" s="159"/>
      <c r="C106" s="139"/>
      <c r="D106" s="192"/>
      <c r="E106" s="280"/>
      <c r="F106" s="133"/>
      <c r="G106" s="136"/>
    </row>
    <row r="107" spans="1:7" ht="56.25" customHeight="1" x14ac:dyDescent="0.25">
      <c r="A107" s="177"/>
      <c r="B107" s="191"/>
      <c r="C107" s="140"/>
      <c r="D107" s="192"/>
      <c r="E107" s="185"/>
      <c r="F107" s="134"/>
      <c r="G107" s="137"/>
    </row>
    <row r="108" spans="1:7" ht="39" customHeight="1" x14ac:dyDescent="0.25">
      <c r="A108" s="175" t="s">
        <v>4</v>
      </c>
      <c r="B108" s="158" t="s">
        <v>110</v>
      </c>
      <c r="C108" s="138" t="s">
        <v>111</v>
      </c>
      <c r="D108" s="267">
        <v>42850</v>
      </c>
      <c r="E108" s="122">
        <f>SUM(G108)</f>
        <v>55100</v>
      </c>
      <c r="F108" s="124" t="s">
        <v>5</v>
      </c>
      <c r="G108" s="121">
        <v>55100</v>
      </c>
    </row>
    <row r="109" spans="1:7" ht="56.25" customHeight="1" x14ac:dyDescent="0.25">
      <c r="A109" s="177"/>
      <c r="B109" s="191"/>
      <c r="C109" s="140"/>
      <c r="D109" s="268"/>
      <c r="E109" s="122">
        <f>SUM(G109)</f>
        <v>2100</v>
      </c>
      <c r="F109" s="124" t="s">
        <v>112</v>
      </c>
      <c r="G109" s="121">
        <v>2100</v>
      </c>
    </row>
    <row r="110" spans="1:7" ht="15.75" x14ac:dyDescent="0.25">
      <c r="A110" s="126" t="s">
        <v>23</v>
      </c>
      <c r="B110" s="127"/>
      <c r="C110" s="65"/>
      <c r="D110" s="96">
        <f>SUM(D105,D108)</f>
        <v>95850</v>
      </c>
      <c r="E110" s="95">
        <f>SUM(E105,E108,E109)</f>
        <v>95765.91</v>
      </c>
      <c r="F110" s="103"/>
      <c r="G110" s="104"/>
    </row>
    <row r="111" spans="1:7" x14ac:dyDescent="0.25">
      <c r="A111" s="30"/>
      <c r="B111" s="30"/>
      <c r="C111" s="30"/>
      <c r="D111" s="31"/>
      <c r="E111" s="31"/>
      <c r="F111" s="32"/>
      <c r="G111" s="32"/>
    </row>
    <row r="112" spans="1:7" x14ac:dyDescent="0.25">
      <c r="A112" s="30"/>
      <c r="B112" s="30"/>
      <c r="C112" s="30"/>
      <c r="D112" s="31"/>
      <c r="E112" s="31"/>
      <c r="F112" s="32"/>
      <c r="G112" s="32"/>
    </row>
    <row r="113" spans="1:7" x14ac:dyDescent="0.25">
      <c r="A113" s="193" t="s">
        <v>8</v>
      </c>
      <c r="B113" s="194"/>
      <c r="C113" s="212" t="s">
        <v>58</v>
      </c>
      <c r="D113" s="152" t="s">
        <v>100</v>
      </c>
      <c r="E113" s="173" t="s">
        <v>101</v>
      </c>
      <c r="F113" s="153" t="s">
        <v>10</v>
      </c>
      <c r="G113" s="153"/>
    </row>
    <row r="114" spans="1:7" x14ac:dyDescent="0.25">
      <c r="A114" s="195"/>
      <c r="B114" s="196"/>
      <c r="C114" s="213"/>
      <c r="D114" s="152"/>
      <c r="E114" s="174"/>
      <c r="F114" s="38" t="s">
        <v>11</v>
      </c>
      <c r="G114" s="38" t="s">
        <v>9</v>
      </c>
    </row>
    <row r="115" spans="1:7" ht="15" customHeight="1" x14ac:dyDescent="0.25">
      <c r="A115" s="154" t="s">
        <v>53</v>
      </c>
      <c r="B115" s="155"/>
      <c r="C115" s="60"/>
      <c r="D115" s="39"/>
      <c r="E115" s="39"/>
      <c r="F115" s="39"/>
      <c r="G115" s="40"/>
    </row>
    <row r="116" spans="1:7" ht="15" customHeight="1" x14ac:dyDescent="0.25">
      <c r="A116" s="156"/>
      <c r="B116" s="157"/>
      <c r="C116" s="61"/>
      <c r="D116" s="41"/>
      <c r="E116" s="41"/>
      <c r="F116" s="41"/>
      <c r="G116" s="42"/>
    </row>
    <row r="117" spans="1:7" ht="26.25" customHeight="1" x14ac:dyDescent="0.25">
      <c r="A117" s="206" t="s">
        <v>3</v>
      </c>
      <c r="B117" s="158" t="s">
        <v>17</v>
      </c>
      <c r="C117" s="138" t="s">
        <v>75</v>
      </c>
      <c r="D117" s="199">
        <v>2500</v>
      </c>
      <c r="E117" s="180">
        <f>SUM(G117)</f>
        <v>0</v>
      </c>
      <c r="F117" s="132" t="s">
        <v>117</v>
      </c>
      <c r="G117" s="135">
        <v>0</v>
      </c>
    </row>
    <row r="118" spans="1:7" ht="9.75" customHeight="1" x14ac:dyDescent="0.25">
      <c r="A118" s="207"/>
      <c r="B118" s="159"/>
      <c r="C118" s="139"/>
      <c r="D118" s="171"/>
      <c r="E118" s="183"/>
      <c r="F118" s="133"/>
      <c r="G118" s="136"/>
    </row>
    <row r="119" spans="1:7" ht="15" hidden="1" customHeight="1" x14ac:dyDescent="0.25">
      <c r="A119" s="208"/>
      <c r="B119" s="191"/>
      <c r="C119" s="84"/>
      <c r="D119" s="172"/>
      <c r="E119" s="91"/>
      <c r="F119" s="134"/>
      <c r="G119" s="137"/>
    </row>
    <row r="120" spans="1:7" ht="28.5" customHeight="1" x14ac:dyDescent="0.25">
      <c r="A120" s="48" t="s">
        <v>4</v>
      </c>
      <c r="B120" s="16" t="s">
        <v>20</v>
      </c>
      <c r="C120" s="74" t="s">
        <v>74</v>
      </c>
      <c r="D120" s="109">
        <v>2500</v>
      </c>
      <c r="E120" s="83">
        <f>SUM(G120)</f>
        <v>0</v>
      </c>
      <c r="F120" s="20" t="s">
        <v>5</v>
      </c>
      <c r="G120" s="116">
        <v>0</v>
      </c>
    </row>
    <row r="121" spans="1:7" ht="26.25" customHeight="1" x14ac:dyDescent="0.25">
      <c r="A121" s="35" t="s">
        <v>6</v>
      </c>
      <c r="B121" s="23" t="s">
        <v>118</v>
      </c>
      <c r="C121" s="125" t="s">
        <v>77</v>
      </c>
      <c r="D121" s="110">
        <v>2500</v>
      </c>
      <c r="E121" s="94">
        <f>SUM(G121)</f>
        <v>22935.22</v>
      </c>
      <c r="F121" s="20" t="s">
        <v>5</v>
      </c>
      <c r="G121" s="123">
        <v>22935.22</v>
      </c>
    </row>
    <row r="122" spans="1:7" x14ac:dyDescent="0.25">
      <c r="A122" s="197" t="s">
        <v>15</v>
      </c>
      <c r="B122" s="141" t="s">
        <v>91</v>
      </c>
      <c r="C122" s="138" t="s">
        <v>77</v>
      </c>
      <c r="D122" s="199">
        <v>1000</v>
      </c>
      <c r="E122" s="180">
        <f>SUM(G122:G123)</f>
        <v>0</v>
      </c>
      <c r="F122" s="296" t="s">
        <v>5</v>
      </c>
      <c r="G122" s="135">
        <v>0</v>
      </c>
    </row>
    <row r="123" spans="1:7" x14ac:dyDescent="0.25">
      <c r="A123" s="198"/>
      <c r="B123" s="142"/>
      <c r="C123" s="139"/>
      <c r="D123" s="171"/>
      <c r="E123" s="181"/>
      <c r="F123" s="297"/>
      <c r="G123" s="137"/>
    </row>
    <row r="124" spans="1:7" x14ac:dyDescent="0.25">
      <c r="A124" s="202" t="s">
        <v>23</v>
      </c>
      <c r="B124" s="203"/>
      <c r="C124" s="89"/>
      <c r="D124" s="100">
        <f>SUM(D117:D123)</f>
        <v>8500</v>
      </c>
      <c r="E124" s="100">
        <f>SUM(E117:E123)</f>
        <v>22935.22</v>
      </c>
      <c r="F124" s="298"/>
      <c r="G124" s="299"/>
    </row>
    <row r="125" spans="1:7" ht="15.75" x14ac:dyDescent="0.25">
      <c r="A125" s="28"/>
      <c r="B125" s="28"/>
      <c r="C125" s="28"/>
      <c r="D125" s="29"/>
      <c r="E125" s="29"/>
      <c r="F125" s="29"/>
      <c r="G125" s="29"/>
    </row>
    <row r="126" spans="1:7" ht="15.75" thickBot="1" x14ac:dyDescent="0.3">
      <c r="A126" s="30"/>
      <c r="B126" s="30"/>
      <c r="C126" s="30"/>
      <c r="D126" s="31"/>
      <c r="E126" s="31"/>
      <c r="F126" s="32"/>
      <c r="G126" s="32"/>
    </row>
    <row r="127" spans="1:7" ht="15.6" customHeight="1" x14ac:dyDescent="0.25">
      <c r="A127" s="256" t="s">
        <v>8</v>
      </c>
      <c r="B127" s="257"/>
      <c r="C127" s="269" t="s">
        <v>58</v>
      </c>
      <c r="D127" s="260" t="s">
        <v>100</v>
      </c>
      <c r="E127" s="300" t="s">
        <v>101</v>
      </c>
      <c r="F127" s="253" t="s">
        <v>10</v>
      </c>
      <c r="G127" s="254"/>
    </row>
    <row r="128" spans="1:7" ht="13.9" customHeight="1" thickBot="1" x14ac:dyDescent="0.3">
      <c r="A128" s="258"/>
      <c r="B128" s="259"/>
      <c r="C128" s="270"/>
      <c r="D128" s="152"/>
      <c r="E128" s="301"/>
      <c r="F128" s="38" t="s">
        <v>11</v>
      </c>
      <c r="G128" s="54" t="s">
        <v>9</v>
      </c>
    </row>
    <row r="129" spans="1:7" ht="31.5" customHeight="1" thickBot="1" x14ac:dyDescent="0.3">
      <c r="A129" s="261" t="s">
        <v>52</v>
      </c>
      <c r="B129" s="262"/>
      <c r="C129" s="86"/>
      <c r="D129" s="55"/>
      <c r="E129" s="55"/>
      <c r="F129" s="55"/>
      <c r="G129" s="56"/>
    </row>
    <row r="130" spans="1:7" ht="26.25" customHeight="1" x14ac:dyDescent="0.25">
      <c r="A130" s="167" t="s">
        <v>3</v>
      </c>
      <c r="B130" s="164" t="s">
        <v>42</v>
      </c>
      <c r="C130" s="150" t="s">
        <v>83</v>
      </c>
      <c r="D130" s="170">
        <v>30350</v>
      </c>
      <c r="E130" s="182">
        <f>SUM(G130:G132)</f>
        <v>27796.280000000002</v>
      </c>
      <c r="F130" s="204" t="s">
        <v>41</v>
      </c>
      <c r="G130" s="265">
        <v>22673.49</v>
      </c>
    </row>
    <row r="131" spans="1:7" ht="20.25" customHeight="1" x14ac:dyDescent="0.25">
      <c r="A131" s="168"/>
      <c r="B131" s="165"/>
      <c r="C131" s="151"/>
      <c r="D131" s="171"/>
      <c r="E131" s="183"/>
      <c r="F131" s="205"/>
      <c r="G131" s="266"/>
    </row>
    <row r="132" spans="1:7" ht="32.25" customHeight="1" x14ac:dyDescent="0.25">
      <c r="A132" s="169"/>
      <c r="B132" s="166"/>
      <c r="C132" s="131"/>
      <c r="D132" s="172"/>
      <c r="E132" s="181"/>
      <c r="F132" s="90" t="s">
        <v>5</v>
      </c>
      <c r="G132" s="119">
        <v>5122.79</v>
      </c>
    </row>
    <row r="133" spans="1:7" ht="39" customHeight="1" x14ac:dyDescent="0.25">
      <c r="A133" s="209" t="s">
        <v>4</v>
      </c>
      <c r="B133" s="128" t="s">
        <v>43</v>
      </c>
      <c r="C133" s="130" t="s">
        <v>82</v>
      </c>
      <c r="D133" s="267">
        <v>40000</v>
      </c>
      <c r="E133" s="184">
        <f>SUM(G133:G134)</f>
        <v>38428.949999999997</v>
      </c>
      <c r="F133" s="87" t="s">
        <v>12</v>
      </c>
      <c r="G133" s="118">
        <v>38428.949999999997</v>
      </c>
    </row>
    <row r="134" spans="1:7" ht="39.75" customHeight="1" x14ac:dyDescent="0.25">
      <c r="A134" s="210"/>
      <c r="B134" s="129"/>
      <c r="C134" s="131"/>
      <c r="D134" s="268"/>
      <c r="E134" s="185"/>
      <c r="F134" s="87" t="s">
        <v>87</v>
      </c>
      <c r="G134" s="117">
        <v>0</v>
      </c>
    </row>
    <row r="135" spans="1:7" ht="15.75" x14ac:dyDescent="0.25">
      <c r="A135" s="255" t="s">
        <v>23</v>
      </c>
      <c r="B135" s="255"/>
      <c r="C135" s="85"/>
      <c r="D135" s="95">
        <f>SUM(D130,D133)</f>
        <v>70350</v>
      </c>
      <c r="E135" s="95">
        <f>SUM(E130:E134)</f>
        <v>66225.23</v>
      </c>
      <c r="F135" s="271"/>
      <c r="G135" s="272"/>
    </row>
    <row r="136" spans="1:7" ht="15.75" x14ac:dyDescent="0.25">
      <c r="A136" s="28"/>
      <c r="B136" s="28"/>
      <c r="C136" s="28"/>
      <c r="D136" s="29"/>
      <c r="E136" s="29"/>
      <c r="F136" s="29"/>
      <c r="G136" s="29"/>
    </row>
    <row r="137" spans="1:7" ht="15.75" x14ac:dyDescent="0.25">
      <c r="A137" s="28"/>
      <c r="B137" s="28"/>
      <c r="C137" s="28"/>
      <c r="D137" s="29"/>
      <c r="E137" s="29"/>
      <c r="F137" s="29"/>
      <c r="G137" s="29"/>
    </row>
    <row r="138" spans="1:7" ht="15.75" x14ac:dyDescent="0.25">
      <c r="A138" s="28"/>
      <c r="B138" s="28"/>
      <c r="C138" s="28"/>
      <c r="D138" s="29"/>
      <c r="E138" s="29"/>
      <c r="F138" s="29"/>
      <c r="G138" s="29"/>
    </row>
    <row r="139" spans="1:7" x14ac:dyDescent="0.25">
      <c r="A139" s="193" t="s">
        <v>8</v>
      </c>
      <c r="B139" s="194"/>
      <c r="C139" s="212" t="s">
        <v>58</v>
      </c>
      <c r="D139" s="152" t="s">
        <v>100</v>
      </c>
      <c r="E139" s="173" t="s">
        <v>101</v>
      </c>
      <c r="F139" s="153" t="s">
        <v>10</v>
      </c>
      <c r="G139" s="153"/>
    </row>
    <row r="140" spans="1:7" x14ac:dyDescent="0.25">
      <c r="A140" s="195"/>
      <c r="B140" s="196"/>
      <c r="C140" s="213"/>
      <c r="D140" s="152"/>
      <c r="E140" s="174"/>
      <c r="F140" s="38" t="s">
        <v>11</v>
      </c>
      <c r="G140" s="38" t="s">
        <v>9</v>
      </c>
    </row>
    <row r="141" spans="1:7" x14ac:dyDescent="0.25">
      <c r="A141" s="154" t="s">
        <v>51</v>
      </c>
      <c r="B141" s="155"/>
      <c r="C141" s="60"/>
      <c r="D141" s="39"/>
      <c r="E141" s="39"/>
      <c r="F141" s="39"/>
      <c r="G141" s="40"/>
    </row>
    <row r="142" spans="1:7" x14ac:dyDescent="0.25">
      <c r="A142" s="156"/>
      <c r="B142" s="157"/>
      <c r="C142" s="61"/>
      <c r="D142" s="41"/>
      <c r="E142" s="41"/>
      <c r="F142" s="41"/>
      <c r="G142" s="42"/>
    </row>
    <row r="143" spans="1:7" x14ac:dyDescent="0.25">
      <c r="A143" s="175" t="s">
        <v>3</v>
      </c>
      <c r="B143" s="141" t="s">
        <v>39</v>
      </c>
      <c r="C143" s="138" t="s">
        <v>72</v>
      </c>
      <c r="D143" s="160">
        <v>25000</v>
      </c>
      <c r="E143" s="281">
        <f>SUM(G143)</f>
        <v>23821.25</v>
      </c>
      <c r="F143" s="132" t="s">
        <v>88</v>
      </c>
      <c r="G143" s="135">
        <v>23821.25</v>
      </c>
    </row>
    <row r="144" spans="1:7" x14ac:dyDescent="0.25">
      <c r="A144" s="176"/>
      <c r="B144" s="142"/>
      <c r="C144" s="263"/>
      <c r="D144" s="161"/>
      <c r="E144" s="282"/>
      <c r="F144" s="133"/>
      <c r="G144" s="136"/>
    </row>
    <row r="145" spans="1:7" x14ac:dyDescent="0.25">
      <c r="A145" s="176"/>
      <c r="B145" s="142"/>
      <c r="C145" s="263"/>
      <c r="D145" s="161"/>
      <c r="E145" s="282"/>
      <c r="F145" s="133"/>
      <c r="G145" s="136"/>
    </row>
    <row r="146" spans="1:7" ht="47.25" customHeight="1" x14ac:dyDescent="0.25">
      <c r="A146" s="177"/>
      <c r="B146" s="143"/>
      <c r="C146" s="264"/>
      <c r="D146" s="273"/>
      <c r="E146" s="283"/>
      <c r="F146" s="134"/>
      <c r="G146" s="137"/>
    </row>
    <row r="147" spans="1:7" ht="15.75" x14ac:dyDescent="0.25">
      <c r="A147" s="126" t="s">
        <v>23</v>
      </c>
      <c r="B147" s="127"/>
      <c r="C147" s="65"/>
      <c r="D147" s="95">
        <f>SUM(D143)</f>
        <v>25000</v>
      </c>
      <c r="E147" s="95">
        <f>SUM(E143)</f>
        <v>23821.25</v>
      </c>
      <c r="F147" s="103"/>
      <c r="G147" s="104"/>
    </row>
    <row r="148" spans="1:7" ht="15.75" x14ac:dyDescent="0.25">
      <c r="A148" s="28"/>
      <c r="B148" s="28"/>
      <c r="C148" s="28"/>
      <c r="D148" s="29"/>
      <c r="E148" s="29"/>
      <c r="F148" s="29"/>
      <c r="G148" s="29"/>
    </row>
    <row r="149" spans="1:7" ht="15.75" x14ac:dyDescent="0.25">
      <c r="A149" s="28"/>
      <c r="B149" s="28"/>
      <c r="C149" s="28"/>
      <c r="D149" s="29"/>
      <c r="E149" s="29"/>
      <c r="F149" s="29"/>
      <c r="G149" s="29"/>
    </row>
    <row r="150" spans="1:7" ht="15.75" x14ac:dyDescent="0.25">
      <c r="A150" s="28"/>
      <c r="B150" s="28"/>
      <c r="C150" s="28"/>
      <c r="D150" s="29"/>
      <c r="E150" s="29"/>
      <c r="F150" s="29"/>
      <c r="G150" s="29"/>
    </row>
    <row r="151" spans="1:7" x14ac:dyDescent="0.25">
      <c r="A151" s="193" t="s">
        <v>8</v>
      </c>
      <c r="B151" s="194"/>
      <c r="C151" s="212" t="s">
        <v>58</v>
      </c>
      <c r="D151" s="152" t="s">
        <v>100</v>
      </c>
      <c r="E151" s="173" t="s">
        <v>101</v>
      </c>
      <c r="F151" s="153" t="s">
        <v>10</v>
      </c>
      <c r="G151" s="153"/>
    </row>
    <row r="152" spans="1:7" x14ac:dyDescent="0.25">
      <c r="A152" s="195"/>
      <c r="B152" s="196"/>
      <c r="C152" s="213"/>
      <c r="D152" s="152"/>
      <c r="E152" s="174"/>
      <c r="F152" s="38" t="s">
        <v>11</v>
      </c>
      <c r="G152" s="38" t="s">
        <v>9</v>
      </c>
    </row>
    <row r="153" spans="1:7" x14ac:dyDescent="0.25">
      <c r="A153" s="154" t="s">
        <v>50</v>
      </c>
      <c r="B153" s="155"/>
      <c r="C153" s="60"/>
      <c r="D153" s="39"/>
      <c r="E153" s="39"/>
      <c r="F153" s="39"/>
      <c r="G153" s="40"/>
    </row>
    <row r="154" spans="1:7" x14ac:dyDescent="0.25">
      <c r="A154" s="156"/>
      <c r="B154" s="157"/>
      <c r="C154" s="61"/>
      <c r="D154" s="41"/>
      <c r="E154" s="41"/>
      <c r="F154" s="41"/>
      <c r="G154" s="42"/>
    </row>
    <row r="155" spans="1:7" ht="15" customHeight="1" x14ac:dyDescent="0.25">
      <c r="A155" s="144" t="s">
        <v>3</v>
      </c>
      <c r="B155" s="141" t="s">
        <v>40</v>
      </c>
      <c r="C155" s="138" t="s">
        <v>71</v>
      </c>
      <c r="D155" s="147">
        <v>23000</v>
      </c>
      <c r="E155" s="281">
        <f>SUM(G155,G158)</f>
        <v>22486.75</v>
      </c>
      <c r="F155" s="293" t="s">
        <v>5</v>
      </c>
      <c r="G155" s="135">
        <v>22486.75</v>
      </c>
    </row>
    <row r="156" spans="1:7" x14ac:dyDescent="0.25">
      <c r="A156" s="145"/>
      <c r="B156" s="142"/>
      <c r="C156" s="139"/>
      <c r="D156" s="148"/>
      <c r="E156" s="282"/>
      <c r="F156" s="294"/>
      <c r="G156" s="136"/>
    </row>
    <row r="157" spans="1:7" ht="14.25" customHeight="1" x14ac:dyDescent="0.25">
      <c r="A157" s="145"/>
      <c r="B157" s="142"/>
      <c r="C157" s="139"/>
      <c r="D157" s="148"/>
      <c r="E157" s="282"/>
      <c r="F157" s="294"/>
      <c r="G157" s="136"/>
    </row>
    <row r="158" spans="1:7" ht="30" customHeight="1" x14ac:dyDescent="0.25">
      <c r="A158" s="146"/>
      <c r="B158" s="143"/>
      <c r="C158" s="140"/>
      <c r="D158" s="149"/>
      <c r="E158" s="283"/>
      <c r="F158" s="295"/>
      <c r="G158" s="137"/>
    </row>
    <row r="159" spans="1:7" ht="15.75" x14ac:dyDescent="0.25">
      <c r="A159" s="126" t="s">
        <v>23</v>
      </c>
      <c r="B159" s="127"/>
      <c r="C159" s="65"/>
      <c r="D159" s="96">
        <f>SUM(D155)</f>
        <v>23000</v>
      </c>
      <c r="E159" s="95">
        <f>SUM(E155)</f>
        <v>22486.75</v>
      </c>
      <c r="F159" s="103"/>
      <c r="G159" s="104"/>
    </row>
    <row r="160" spans="1:7" ht="15" customHeight="1" x14ac:dyDescent="0.25">
      <c r="A160" s="28"/>
      <c r="B160" s="28"/>
      <c r="C160" s="28"/>
      <c r="D160" s="29"/>
      <c r="E160" s="29"/>
      <c r="F160" s="29"/>
      <c r="G160" s="29"/>
    </row>
    <row r="161" spans="1:7" ht="15" customHeight="1" x14ac:dyDescent="0.25">
      <c r="A161" s="28"/>
      <c r="B161" s="28"/>
      <c r="C161" s="28"/>
      <c r="D161" s="29"/>
      <c r="E161" s="29"/>
      <c r="F161" s="29"/>
      <c r="G161" s="29"/>
    </row>
    <row r="162" spans="1:7" ht="15" customHeight="1" x14ac:dyDescent="0.25">
      <c r="A162" s="28"/>
      <c r="B162" s="28"/>
      <c r="C162" s="28"/>
      <c r="D162" s="29"/>
      <c r="E162" s="29"/>
      <c r="F162" s="29"/>
      <c r="G162" s="29"/>
    </row>
    <row r="163" spans="1:7" ht="15" customHeight="1" x14ac:dyDescent="0.25">
      <c r="A163" s="193" t="s">
        <v>8</v>
      </c>
      <c r="B163" s="194"/>
      <c r="C163" s="212" t="s">
        <v>58</v>
      </c>
      <c r="D163" s="152" t="s">
        <v>100</v>
      </c>
      <c r="E163" s="173" t="s">
        <v>101</v>
      </c>
      <c r="F163" s="153" t="s">
        <v>10</v>
      </c>
      <c r="G163" s="153"/>
    </row>
    <row r="164" spans="1:7" ht="15" customHeight="1" x14ac:dyDescent="0.25">
      <c r="A164" s="195"/>
      <c r="B164" s="196"/>
      <c r="C164" s="213"/>
      <c r="D164" s="152"/>
      <c r="E164" s="174"/>
      <c r="F164" s="38" t="s">
        <v>11</v>
      </c>
      <c r="G164" s="38" t="s">
        <v>9</v>
      </c>
    </row>
    <row r="165" spans="1:7" ht="15" customHeight="1" x14ac:dyDescent="0.25">
      <c r="A165" s="154" t="s">
        <v>119</v>
      </c>
      <c r="B165" s="155"/>
      <c r="C165" s="60"/>
      <c r="D165" s="39"/>
      <c r="E165" s="39"/>
      <c r="F165" s="39"/>
      <c r="G165" s="40"/>
    </row>
    <row r="166" spans="1:7" ht="15" customHeight="1" x14ac:dyDescent="0.25">
      <c r="A166" s="156"/>
      <c r="B166" s="157"/>
      <c r="C166" s="61"/>
      <c r="D166" s="41"/>
      <c r="E166" s="41"/>
      <c r="F166" s="41"/>
      <c r="G166" s="42"/>
    </row>
    <row r="167" spans="1:7" ht="15" customHeight="1" x14ac:dyDescent="0.25">
      <c r="A167" s="144" t="s">
        <v>3</v>
      </c>
      <c r="B167" s="158" t="s">
        <v>68</v>
      </c>
      <c r="C167" s="138" t="s">
        <v>70</v>
      </c>
      <c r="D167" s="160">
        <v>2000</v>
      </c>
      <c r="E167" s="92"/>
      <c r="F167" s="162" t="s">
        <v>87</v>
      </c>
      <c r="G167" s="163">
        <v>0</v>
      </c>
    </row>
    <row r="168" spans="1:7" ht="15" customHeight="1" x14ac:dyDescent="0.25">
      <c r="A168" s="145"/>
      <c r="B168" s="159"/>
      <c r="C168" s="139"/>
      <c r="D168" s="161"/>
      <c r="E168" s="93">
        <v>0</v>
      </c>
      <c r="F168" s="162"/>
      <c r="G168" s="163"/>
    </row>
    <row r="169" spans="1:7" ht="15" customHeight="1" x14ac:dyDescent="0.25">
      <c r="A169" s="145"/>
      <c r="B169" s="159"/>
      <c r="C169" s="140"/>
      <c r="D169" s="161"/>
      <c r="E169" s="93"/>
      <c r="F169" s="162"/>
      <c r="G169" s="163"/>
    </row>
    <row r="170" spans="1:7" ht="15" customHeight="1" x14ac:dyDescent="0.25">
      <c r="A170" s="126" t="s">
        <v>23</v>
      </c>
      <c r="B170" s="127"/>
      <c r="C170" s="65"/>
      <c r="D170" s="95">
        <f>SUM(D167)</f>
        <v>2000</v>
      </c>
      <c r="E170" s="95">
        <f>SUM(E168)</f>
        <v>0</v>
      </c>
      <c r="F170" s="103"/>
      <c r="G170" s="104"/>
    </row>
    <row r="171" spans="1:7" ht="15.75" x14ac:dyDescent="0.25">
      <c r="A171" s="28"/>
      <c r="B171" s="28"/>
      <c r="C171" s="28"/>
      <c r="D171" s="29"/>
      <c r="E171" s="29"/>
      <c r="F171" s="29"/>
      <c r="G171" s="29"/>
    </row>
    <row r="172" spans="1:7" ht="15" customHeight="1" x14ac:dyDescent="0.25">
      <c r="A172" s="274" t="s">
        <v>102</v>
      </c>
      <c r="B172" s="275"/>
      <c r="C172" s="276"/>
      <c r="D172" s="88" t="s">
        <v>100</v>
      </c>
      <c r="E172" s="88" t="s">
        <v>101</v>
      </c>
      <c r="F172" s="101"/>
      <c r="G172" s="59"/>
    </row>
    <row r="173" spans="1:7" ht="15" customHeight="1" x14ac:dyDescent="0.25">
      <c r="A173" s="277"/>
      <c r="B173" s="278"/>
      <c r="C173" s="279"/>
      <c r="D173" s="88">
        <f>SUM(D170,D159,D147,D135,D124,D110,D97,D77,D60,D44)</f>
        <v>1047332</v>
      </c>
      <c r="E173" s="102">
        <f>SUM(E170,E159,E147,E135,E124,E110,E97,E77,E60,E44)</f>
        <v>966026.2300000001</v>
      </c>
      <c r="F173" s="13"/>
      <c r="G173" s="13"/>
    </row>
    <row r="174" spans="1:7" ht="15" customHeight="1" x14ac:dyDescent="0.25">
      <c r="A174" s="12"/>
      <c r="B174" s="12"/>
      <c r="C174" s="12"/>
      <c r="D174" s="11"/>
      <c r="E174" s="11"/>
      <c r="F174" s="13"/>
      <c r="G174" s="13"/>
    </row>
    <row r="175" spans="1:7" x14ac:dyDescent="0.25">
      <c r="A175" s="7"/>
      <c r="B175" s="7"/>
      <c r="C175" s="7"/>
      <c r="D175" s="21"/>
      <c r="E175" s="21"/>
      <c r="F175" s="7"/>
      <c r="G175" s="7"/>
    </row>
    <row r="176" spans="1:7" x14ac:dyDescent="0.25">
      <c r="A176" s="235" t="s">
        <v>13</v>
      </c>
      <c r="B176" s="235"/>
      <c r="C176" s="235"/>
      <c r="D176" s="235"/>
      <c r="E176" s="235"/>
      <c r="F176" s="235"/>
      <c r="G176" s="235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 t="s">
        <v>127</v>
      </c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235" t="s">
        <v>125</v>
      </c>
      <c r="E180" s="235"/>
      <c r="F180" s="235"/>
      <c r="G180" s="235"/>
    </row>
    <row r="181" spans="1:7" x14ac:dyDescent="0.25">
      <c r="A181" s="7"/>
      <c r="B181" s="7"/>
      <c r="C181" s="7"/>
      <c r="D181" s="252" t="s">
        <v>126</v>
      </c>
      <c r="E181" s="235"/>
      <c r="F181" s="235"/>
      <c r="G181" s="235"/>
    </row>
  </sheetData>
  <mergeCells count="204">
    <mergeCell ref="F155:F158"/>
    <mergeCell ref="G155:G158"/>
    <mergeCell ref="F31:F33"/>
    <mergeCell ref="G31:G33"/>
    <mergeCell ref="A108:A109"/>
    <mergeCell ref="B108:B109"/>
    <mergeCell ref="C108:C109"/>
    <mergeCell ref="D108:D109"/>
    <mergeCell ref="F122:F123"/>
    <mergeCell ref="A44:B44"/>
    <mergeCell ref="A75:A76"/>
    <mergeCell ref="A68:A69"/>
    <mergeCell ref="F124:G124"/>
    <mergeCell ref="E105:E107"/>
    <mergeCell ref="E127:E128"/>
    <mergeCell ref="A66:B67"/>
    <mergeCell ref="A77:B77"/>
    <mergeCell ref="F68:F74"/>
    <mergeCell ref="G68:G74"/>
    <mergeCell ref="F75:F76"/>
    <mergeCell ref="G75:G76"/>
    <mergeCell ref="C81:C82"/>
    <mergeCell ref="C85:C87"/>
    <mergeCell ref="C68:C69"/>
    <mergeCell ref="A172:C173"/>
    <mergeCell ref="G122:G123"/>
    <mergeCell ref="E101:E102"/>
    <mergeCell ref="E85:E87"/>
    <mergeCell ref="E139:E140"/>
    <mergeCell ref="E143:E146"/>
    <mergeCell ref="E155:E158"/>
    <mergeCell ref="E151:E152"/>
    <mergeCell ref="A110:B110"/>
    <mergeCell ref="C105:C107"/>
    <mergeCell ref="A103:B104"/>
    <mergeCell ref="F89:F94"/>
    <mergeCell ref="G89:G94"/>
    <mergeCell ref="A97:B97"/>
    <mergeCell ref="A95:A96"/>
    <mergeCell ref="B95:B96"/>
    <mergeCell ref="C95:C96"/>
    <mergeCell ref="D95:D96"/>
    <mergeCell ref="G95:G96"/>
    <mergeCell ref="A85:A87"/>
    <mergeCell ref="B85:B87"/>
    <mergeCell ref="D85:D87"/>
    <mergeCell ref="F85:F87"/>
    <mergeCell ref="G85:G87"/>
    <mergeCell ref="D181:G181"/>
    <mergeCell ref="F127:G127"/>
    <mergeCell ref="A135:B135"/>
    <mergeCell ref="A127:B128"/>
    <mergeCell ref="D127:D128"/>
    <mergeCell ref="D180:G180"/>
    <mergeCell ref="A176:G176"/>
    <mergeCell ref="A129:B129"/>
    <mergeCell ref="A139:B140"/>
    <mergeCell ref="D139:D140"/>
    <mergeCell ref="F139:G139"/>
    <mergeCell ref="A141:B142"/>
    <mergeCell ref="C163:C164"/>
    <mergeCell ref="C167:C169"/>
    <mergeCell ref="C143:C146"/>
    <mergeCell ref="G130:G131"/>
    <mergeCell ref="D133:D134"/>
    <mergeCell ref="C127:C128"/>
    <mergeCell ref="C139:C140"/>
    <mergeCell ref="A163:B164"/>
    <mergeCell ref="C151:C152"/>
    <mergeCell ref="F135:G135"/>
    <mergeCell ref="D143:D146"/>
    <mergeCell ref="B143:B146"/>
    <mergeCell ref="I37:I38"/>
    <mergeCell ref="A159:B159"/>
    <mergeCell ref="A151:B152"/>
    <mergeCell ref="D151:D152"/>
    <mergeCell ref="F151:G151"/>
    <mergeCell ref="A153:B154"/>
    <mergeCell ref="A147:B147"/>
    <mergeCell ref="B36:B37"/>
    <mergeCell ref="B38:B39"/>
    <mergeCell ref="A81:B82"/>
    <mergeCell ref="D81:D82"/>
    <mergeCell ref="F81:G81"/>
    <mergeCell ref="A83:B84"/>
    <mergeCell ref="D75:D76"/>
    <mergeCell ref="B68:B69"/>
    <mergeCell ref="D68:D69"/>
    <mergeCell ref="C101:C102"/>
    <mergeCell ref="C113:C114"/>
    <mergeCell ref="C117:C118"/>
    <mergeCell ref="F95:F96"/>
    <mergeCell ref="B117:B119"/>
    <mergeCell ref="F101:G101"/>
    <mergeCell ref="D101:D102"/>
    <mergeCell ref="A101:B102"/>
    <mergeCell ref="B75:B76"/>
    <mergeCell ref="E75:E76"/>
    <mergeCell ref="A48:B49"/>
    <mergeCell ref="D48:D49"/>
    <mergeCell ref="F48:G48"/>
    <mergeCell ref="A51:A53"/>
    <mergeCell ref="B51:B53"/>
    <mergeCell ref="D51:D53"/>
    <mergeCell ref="F51:F53"/>
    <mergeCell ref="G51:G53"/>
    <mergeCell ref="F64:G64"/>
    <mergeCell ref="A60:B60"/>
    <mergeCell ref="E51:E53"/>
    <mergeCell ref="A50:B50"/>
    <mergeCell ref="D64:D65"/>
    <mergeCell ref="A64:B65"/>
    <mergeCell ref="E64:E65"/>
    <mergeCell ref="A36:A37"/>
    <mergeCell ref="A6:G6"/>
    <mergeCell ref="A7:G7"/>
    <mergeCell ref="A8:G8"/>
    <mergeCell ref="A25:A28"/>
    <mergeCell ref="B25:B28"/>
    <mergeCell ref="D25:D28"/>
    <mergeCell ref="C22:C23"/>
    <mergeCell ref="C25:C28"/>
    <mergeCell ref="F22:G22"/>
    <mergeCell ref="D22:D23"/>
    <mergeCell ref="A22:B23"/>
    <mergeCell ref="A24:B24"/>
    <mergeCell ref="A10:G10"/>
    <mergeCell ref="A11:G11"/>
    <mergeCell ref="A13:G13"/>
    <mergeCell ref="A16:G16"/>
    <mergeCell ref="A18:G18"/>
    <mergeCell ref="A14:G14"/>
    <mergeCell ref="E22:E23"/>
    <mergeCell ref="E25:E28"/>
    <mergeCell ref="F29:F30"/>
    <mergeCell ref="G29:G30"/>
    <mergeCell ref="A38:A39"/>
    <mergeCell ref="A124:B124"/>
    <mergeCell ref="D122:D123"/>
    <mergeCell ref="F130:F131"/>
    <mergeCell ref="G117:G119"/>
    <mergeCell ref="A117:A119"/>
    <mergeCell ref="A115:B116"/>
    <mergeCell ref="A133:A134"/>
    <mergeCell ref="A29:A33"/>
    <mergeCell ref="B29:B33"/>
    <mergeCell ref="C29:C33"/>
    <mergeCell ref="D29:D33"/>
    <mergeCell ref="C38:C39"/>
    <mergeCell ref="C75:C76"/>
    <mergeCell ref="C48:C49"/>
    <mergeCell ref="C51:C53"/>
    <mergeCell ref="C64:C65"/>
    <mergeCell ref="C36:C37"/>
    <mergeCell ref="D36:D37"/>
    <mergeCell ref="D38:D39"/>
    <mergeCell ref="E36:E37"/>
    <mergeCell ref="G105:G107"/>
    <mergeCell ref="E29:E33"/>
    <mergeCell ref="E48:E49"/>
    <mergeCell ref="B105:B107"/>
    <mergeCell ref="A105:A107"/>
    <mergeCell ref="D105:D107"/>
    <mergeCell ref="F113:G113"/>
    <mergeCell ref="D113:D114"/>
    <mergeCell ref="A113:B114"/>
    <mergeCell ref="A122:A123"/>
    <mergeCell ref="B122:B123"/>
    <mergeCell ref="C122:C123"/>
    <mergeCell ref="D117:D119"/>
    <mergeCell ref="F117:F119"/>
    <mergeCell ref="E95:E96"/>
    <mergeCell ref="E122:E123"/>
    <mergeCell ref="E130:E132"/>
    <mergeCell ref="E133:E134"/>
    <mergeCell ref="E38:E39"/>
    <mergeCell ref="E113:E114"/>
    <mergeCell ref="E117:E118"/>
    <mergeCell ref="E68:E74"/>
    <mergeCell ref="E81:E82"/>
    <mergeCell ref="A170:B170"/>
    <mergeCell ref="B133:B134"/>
    <mergeCell ref="C133:C134"/>
    <mergeCell ref="F143:F146"/>
    <mergeCell ref="G143:G146"/>
    <mergeCell ref="F105:F107"/>
    <mergeCell ref="C155:C158"/>
    <mergeCell ref="B155:B158"/>
    <mergeCell ref="A155:A158"/>
    <mergeCell ref="D155:D158"/>
    <mergeCell ref="C130:C132"/>
    <mergeCell ref="D163:D164"/>
    <mergeCell ref="F163:G163"/>
    <mergeCell ref="A165:B166"/>
    <mergeCell ref="A167:A169"/>
    <mergeCell ref="B167:B169"/>
    <mergeCell ref="D167:D169"/>
    <mergeCell ref="F167:F169"/>
    <mergeCell ref="G167:G169"/>
    <mergeCell ref="B130:B132"/>
    <mergeCell ref="A130:A132"/>
    <mergeCell ref="D130:D132"/>
    <mergeCell ref="E163:E164"/>
    <mergeCell ref="A143:A146"/>
  </mergeCells>
  <printOptions horizontalCentered="1"/>
  <pageMargins left="0" right="0" top="0.7" bottom="0.35433070866141703" header="8.4375000000000006E-3" footer="0"/>
  <pageSetup paperSize="9" scale="61" orientation="portrait" r:id="rId1"/>
  <headerFooter>
    <oddFooter>&amp;R&amp;P</oddFooter>
  </headerFooter>
  <rowBreaks count="4" manualBreakCount="4">
    <brk id="44" max="6" man="1"/>
    <brk id="78" max="6" man="1"/>
    <brk id="125" max="6" man="1"/>
    <brk id="16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Grgurić</dc:creator>
  <cp:lastModifiedBy>Kristina Grgurić</cp:lastModifiedBy>
  <cp:lastPrinted>2024-05-14T10:41:11Z</cp:lastPrinted>
  <dcterms:created xsi:type="dcterms:W3CDTF">2014-12-11T12:04:21Z</dcterms:created>
  <dcterms:modified xsi:type="dcterms:W3CDTF">2025-03-24T15:16:51Z</dcterms:modified>
</cp:coreProperties>
</file>